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40" windowHeight="10260" tabRatio="639" activeTab="0"/>
  </bookViews>
  <sheets>
    <sheet name="2008 Actual vs. budget" sheetId="1" r:id="rId1"/>
    <sheet name="Statement as of 19-Jun_08" sheetId="2" r:id="rId2"/>
  </sheets>
  <definedNames>
    <definedName name="_xlnm.Print_Titles" localSheetId="0">'2008 Actual vs. budget'!$A:$B</definedName>
  </definedNames>
  <calcPr fullCalcOnLoad="1"/>
</workbook>
</file>

<file path=xl/comments1.xml><?xml version="1.0" encoding="utf-8"?>
<comments xmlns="http://schemas.openxmlformats.org/spreadsheetml/2006/main">
  <authors>
    <author>Bill Pettus</author>
  </authors>
  <commentList>
    <comment ref="S13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Tree Removal on corner lot of Clarendon and Collenton Meadow</t>
        </r>
      </text>
    </comment>
    <comment ref="M13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(2) Expense Reimbursement checks to Homeplace Builders for lights and replacement bulbs for front entrance totaling $101.44</t>
        </r>
      </text>
    </comment>
    <comment ref="M9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2 checks paid totaling $950.00 for services in March and April. Also includes $150.00 seasonal from March</t>
        </r>
      </text>
    </comment>
    <comment ref="J21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2 deposits totaling $500.00</t>
        </r>
      </text>
    </comment>
    <comment ref="G13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Final payment to Jamie Landscaping from services earlier in the year</t>
        </r>
      </text>
    </comment>
    <comment ref="D7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$222.02 for ordering checks for HOA
$150.00 returned deposit</t>
        </r>
      </text>
    </comment>
    <comment ref="V13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Total for checks #1021,1016,1018 &amp;1017. for catering, bounchy things, toilet and snacks for HOA meeting/block party</t>
        </r>
      </text>
    </comment>
    <comment ref="Y13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CK#1022 Lighting for front entrance</t>
        </r>
      </text>
    </comment>
    <comment ref="G7" authorId="0">
      <text>
        <r>
          <rPr>
            <b/>
            <sz val="8"/>
            <rFont val="Tahoma"/>
            <family val="0"/>
          </rPr>
          <t>Bill Pettus:</t>
        </r>
        <r>
          <rPr>
            <sz val="8"/>
            <rFont val="Tahoma"/>
            <family val="0"/>
          </rPr>
          <t xml:space="preserve">
Returned deposit fee</t>
        </r>
      </text>
    </comment>
  </commentList>
</comments>
</file>

<file path=xl/sharedStrings.xml><?xml version="1.0" encoding="utf-8"?>
<sst xmlns="http://schemas.openxmlformats.org/spreadsheetml/2006/main" count="536" uniqueCount="172">
  <si>
    <t>Accounting Fees</t>
  </si>
  <si>
    <t>Postage &amp; Delivery</t>
  </si>
  <si>
    <t>Bank Charges</t>
  </si>
  <si>
    <t>Property Insurance</t>
  </si>
  <si>
    <t>Landscaping Contract</t>
  </si>
  <si>
    <t>Landscaping Seasonal</t>
  </si>
  <si>
    <t>Electricity</t>
  </si>
  <si>
    <t>Street lights</t>
  </si>
  <si>
    <t>Misc. Expense</t>
  </si>
  <si>
    <t>Reserves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</si>
  <si>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</si>
  <si>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</si>
  <si>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</si>
  <si>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</si>
  <si>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</si>
  <si>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</si>
  <si>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</si>
  <si>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</si>
  <si>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</si>
  <si>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</si>
  <si>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</si>
  <si>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</si>
  <si>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Income</t>
  </si>
  <si>
    <t>Taxes</t>
  </si>
  <si>
    <t>Web Site Hosting</t>
  </si>
  <si>
    <t>Expenses</t>
  </si>
  <si>
    <t>Homeowners Dues</t>
  </si>
  <si>
    <t>Totals</t>
  </si>
  <si>
    <t>Description</t>
  </si>
  <si>
    <t>Budget</t>
  </si>
  <si>
    <t>Actual</t>
  </si>
  <si>
    <t>Difference</t>
  </si>
  <si>
    <t>MTD Difference</t>
  </si>
  <si>
    <t>Clarendon Estates</t>
  </si>
  <si>
    <t>2008 Expense / Income Statement</t>
  </si>
  <si>
    <t>Date</t>
  </si>
  <si>
    <t>Transaction</t>
  </si>
  <si>
    <t>Type</t>
  </si>
  <si>
    <t>Check</t>
  </si>
  <si>
    <t>Number</t>
  </si>
  <si>
    <t>Debit</t>
  </si>
  <si>
    <t>Credit</t>
  </si>
  <si>
    <t>06/11/2008  </t>
  </si>
  <si>
    <t> 1013  </t>
  </si>
  <si>
    <t>   </t>
  </si>
  <si>
    <t>06/09/2008  </t>
  </si>
  <si>
    <t> 1014  </t>
  </si>
  <si>
    <t>06/04/2008  </t>
  </si>
  <si>
    <t>Deposit</t>
  </si>
  <si>
    <t>DEPOSIT</t>
  </si>
  <si>
    <t>06/03/2008  </t>
  </si>
  <si>
    <t>ACH YORK ELECTRIC CO XXXXXXXXXXX9999</t>
  </si>
  <si>
    <t>05/27/2008  </t>
  </si>
  <si>
    <t> 1012  </t>
  </si>
  <si>
    <t>05/15/2008  </t>
  </si>
  <si>
    <t>05/05/2008  </t>
  </si>
  <si>
    <t>04/30/2008  </t>
  </si>
  <si>
    <t>04/21/2008  </t>
  </si>
  <si>
    <t> 1010  </t>
  </si>
  <si>
    <t>04/11/2008  </t>
  </si>
  <si>
    <t>04/08/2008  </t>
  </si>
  <si>
    <t> 1009  </t>
  </si>
  <si>
    <t> 1003  </t>
  </si>
  <si>
    <t>04/01/2008  </t>
  </si>
  <si>
    <t> 1008  </t>
  </si>
  <si>
    <t>03/28/2008  </t>
  </si>
  <si>
    <t>03/20/2008  </t>
  </si>
  <si>
    <t> 1007  </t>
  </si>
  <si>
    <t>03/17/2008  </t>
  </si>
  <si>
    <t>03/05/2008  </t>
  </si>
  <si>
    <t> 1006  </t>
  </si>
  <si>
    <t>02/21/2008  </t>
  </si>
  <si>
    <t>Fee</t>
  </si>
  <si>
    <t>SERVICE CHARGE</t>
  </si>
  <si>
    <t>02/20/2008  </t>
  </si>
  <si>
    <t>02/19/2008  </t>
  </si>
  <si>
    <t>02/15/2008  </t>
  </si>
  <si>
    <t> 1005  </t>
  </si>
  <si>
    <t>02/14/2008  </t>
  </si>
  <si>
    <t>COUNTER DEPOSIT</t>
  </si>
  <si>
    <t>02/06/2008  </t>
  </si>
  <si>
    <t>02/05/2008  </t>
  </si>
  <si>
    <t> 1004  </t>
  </si>
  <si>
    <t>02/04/2008  </t>
  </si>
  <si>
    <t>01/29/2008  </t>
  </si>
  <si>
    <t> 1001  </t>
  </si>
  <si>
    <t>01/28/2008  </t>
  </si>
  <si>
    <t>01/25/2008  </t>
  </si>
  <si>
    <t>RETURN DEPOSIT ITEM</t>
  </si>
  <si>
    <t>01/23/2008  </t>
  </si>
  <si>
    <t> 1000  </t>
  </si>
  <si>
    <t>01/22/2008  </t>
  </si>
  <si>
    <t> 1002  </t>
  </si>
  <si>
    <t>01/18/2008  </t>
  </si>
  <si>
    <t>01/16/2008  </t>
  </si>
  <si>
    <t>01/11/2008  </t>
  </si>
  <si>
    <t>01/09/2008  </t>
  </si>
  <si>
    <t>OK 5035539 INTERNET PURCHASE</t>
  </si>
  <si>
    <t>/ 5016744 INTERNET PURCHASE</t>
  </si>
  <si>
    <t>01/07/2008  </t>
  </si>
  <si>
    <t>12/20/2007  </t>
  </si>
  <si>
    <t>CHECK  - Custom Creations Landscaping</t>
  </si>
  <si>
    <t>CHECK  - Smarr's Tree Service</t>
  </si>
  <si>
    <t>CHECK  - Home Place Builders (Light replacement)</t>
  </si>
  <si>
    <t>CHECK  - Home Place Builders (Light bulb reimbursement)</t>
  </si>
  <si>
    <t>YTD Difference</t>
  </si>
  <si>
    <t>Payables Yearly Totals</t>
  </si>
  <si>
    <t>Paid</t>
  </si>
  <si>
    <t>Start</t>
  </si>
  <si>
    <t>Cash Flow</t>
  </si>
  <si>
    <t>CHECK - York Elec. Co-op</t>
  </si>
  <si>
    <t>CHECK - Jaime's Lawn Service</t>
  </si>
  <si>
    <t>CHECK - Nationwide Mutal Insurance Company</t>
  </si>
  <si>
    <t>CHECK - York County Treasurer</t>
  </si>
  <si>
    <t>10/15/2008  </t>
  </si>
  <si>
    <t> 1026  </t>
  </si>
  <si>
    <t>10/03/2008  </t>
  </si>
  <si>
    <t>09/10/2008  </t>
  </si>
  <si>
    <t> 1025  </t>
  </si>
  <si>
    <t>09/09/2008  </t>
  </si>
  <si>
    <t> 1024  </t>
  </si>
  <si>
    <t>09/05/2008  </t>
  </si>
  <si>
    <t>09/03/2008  </t>
  </si>
  <si>
    <t>08/08/2008  </t>
  </si>
  <si>
    <t> 1023  </t>
  </si>
  <si>
    <t>08/07/2008  </t>
  </si>
  <si>
    <t> 1022  </t>
  </si>
  <si>
    <t>08/06/2008  </t>
  </si>
  <si>
    <t>08/05/2008  </t>
  </si>
  <si>
    <t>08/04/2008  </t>
  </si>
  <si>
    <t>07/31/2008  </t>
  </si>
  <si>
    <t>07/30/2008  </t>
  </si>
  <si>
    <t>07/28/2008  </t>
  </si>
  <si>
    <t> 1017  </t>
  </si>
  <si>
    <t>07/25/2008  </t>
  </si>
  <si>
    <t>07/22/2008  </t>
  </si>
  <si>
    <t>07/16/2008  </t>
  </si>
  <si>
    <t>07/14/2008  </t>
  </si>
  <si>
    <t> 1021  </t>
  </si>
  <si>
    <t> 1019  </t>
  </si>
  <si>
    <t>07/11/2008  </t>
  </si>
  <si>
    <t> 1020  </t>
  </si>
  <si>
    <t>07/10/2008  </t>
  </si>
  <si>
    <t> 1018  </t>
  </si>
  <si>
    <t>07/09/2008  </t>
  </si>
  <si>
    <t>07/07/2008  </t>
  </si>
  <si>
    <t> 1016  </t>
  </si>
  <si>
    <t>07/03/2008  </t>
  </si>
  <si>
    <t>06/30/2008  </t>
  </si>
  <si>
    <t> 1015  </t>
  </si>
  <si>
    <t>06/26/2008  </t>
  </si>
  <si>
    <t>06/20/2008  </t>
  </si>
  <si>
    <t>CHECK - Custom Creations Landscaping</t>
  </si>
  <si>
    <t>CHECK - Nancy Hoffman - reimbursement for drinks</t>
  </si>
  <si>
    <t>CHECK - Gail Elmore (CPA)</t>
  </si>
  <si>
    <t xml:space="preserve">Aug. </t>
  </si>
  <si>
    <t>Sept.</t>
  </si>
  <si>
    <t>CHECK  - John Deere Landscapes (lighting for front entrance)</t>
  </si>
  <si>
    <t>Total Debit</t>
  </si>
  <si>
    <t>Total Credit</t>
  </si>
  <si>
    <t>Receivables Yearly Totals</t>
  </si>
  <si>
    <t>CHECK  - Custom Creations Landscaping</t>
  </si>
  <si>
    <t>CHECK - Stamps</t>
  </si>
  <si>
    <t>CHECK - Fun 4 kids</t>
  </si>
  <si>
    <t>CHECK - Hillbilly's BBQ</t>
  </si>
  <si>
    <t>CHECK - Porta-Jon Construction Site Services</t>
  </si>
  <si>
    <t>11/10/2008  </t>
  </si>
  <si>
    <t> 1028  </t>
  </si>
  <si>
    <t>11/05/2008  </t>
  </si>
  <si>
    <t>11/03/2008  </t>
  </si>
  <si>
    <t> 1027  </t>
  </si>
  <si>
    <t>CHECK  - York County Treasurer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</si>
</sst>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8" fontId="0" fillId="0" borderId="1" xfId="0" applyNumberFormat="1" applyBorder="1" applyAlignment="1">
      <alignment/>
    </xf>
    <xf numFmtId="8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0" xfId="0" applyFill="1" applyAlignment="1">
      <alignment/>
    </xf>
    <xf numFmtId="8" fontId="0" fillId="0" borderId="0" xfId="0" applyNumberFormat="1" applyAlignment="1">
      <alignment/>
    </xf>
    <xf numFmtId="44" fontId="0" fillId="0" borderId="4" xfId="17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right"/>
    </xf>
    <xf numFmtId="8" fontId="0" fillId="0" borderId="6" xfId="0" applyNumberFormat="1" applyFill="1" applyBorder="1" applyAlignment="1">
      <alignment/>
    </xf>
    <xf numFmtId="8" fontId="0" fillId="0" borderId="7" xfId="0" applyNumberFormat="1" applyFill="1" applyBorder="1" applyAlignment="1">
      <alignment/>
    </xf>
    <xf numFmtId="8" fontId="0" fillId="0" borderId="8" xfId="0" applyNumberFormat="1" applyFill="1" applyBorder="1" applyAlignment="1">
      <alignment/>
    </xf>
    <xf numFmtId="8" fontId="0" fillId="0" borderId="9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8" fontId="0" fillId="0" borderId="11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4" xfId="0" applyNumberFormat="1" applyFill="1" applyBorder="1" applyAlignment="1">
      <alignment/>
    </xf>
    <xf numFmtId="8" fontId="0" fillId="0" borderId="12" xfId="0" applyNumberFormat="1" applyFill="1" applyBorder="1" applyAlignment="1">
      <alignment/>
    </xf>
    <xf numFmtId="8" fontId="0" fillId="0" borderId="3" xfId="0" applyNumberFormat="1" applyFill="1" applyBorder="1" applyAlignment="1">
      <alignment/>
    </xf>
    <xf numFmtId="8" fontId="0" fillId="0" borderId="1" xfId="0" applyNumberFormat="1" applyFill="1" applyBorder="1" applyAlignment="1">
      <alignment/>
    </xf>
    <xf numFmtId="8" fontId="0" fillId="0" borderId="2" xfId="0" applyNumberFormat="1" applyFill="1" applyBorder="1" applyAlignment="1">
      <alignment/>
    </xf>
    <xf numFmtId="8" fontId="0" fillId="0" borderId="13" xfId="0" applyNumberForma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8" fontId="2" fillId="0" borderId="15" xfId="0" applyNumberFormat="1" applyFont="1" applyFill="1" applyBorder="1" applyAlignment="1">
      <alignment/>
    </xf>
    <xf numFmtId="8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8" fontId="2" fillId="0" borderId="22" xfId="0" applyNumberFormat="1" applyFont="1" applyFill="1" applyBorder="1" applyAlignment="1">
      <alignment/>
    </xf>
    <xf numFmtId="1" fontId="0" fillId="0" borderId="0" xfId="17" applyNumberFormat="1" applyAlignment="1">
      <alignment/>
    </xf>
    <xf numFmtId="0" fontId="0" fillId="0" borderId="0" xfId="0" applyAlignment="1">
      <alignment/>
    </xf>
    <xf numFmtId="44" fontId="2" fillId="0" borderId="0" xfId="17" applyFont="1" applyBorder="1" applyAlignment="1">
      <alignment/>
    </xf>
    <xf numFmtId="44" fontId="0" fillId="0" borderId="0" xfId="17" applyBorder="1" applyAlignment="1">
      <alignment horizontal="center"/>
    </xf>
    <xf numFmtId="44" fontId="0" fillId="0" borderId="7" xfId="17" applyFill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Border="1" applyAlignment="1">
      <alignment/>
    </xf>
    <xf numFmtId="8" fontId="0" fillId="0" borderId="23" xfId="0" applyNumberFormat="1" applyFill="1" applyBorder="1" applyAlignment="1">
      <alignment/>
    </xf>
    <xf numFmtId="8" fontId="0" fillId="0" borderId="24" xfId="0" applyNumberFormat="1" applyFill="1" applyBorder="1" applyAlignment="1">
      <alignment/>
    </xf>
    <xf numFmtId="8" fontId="2" fillId="0" borderId="25" xfId="0" applyNumberFormat="1" applyFont="1" applyFill="1" applyBorder="1" applyAlignment="1">
      <alignment/>
    </xf>
    <xf numFmtId="8" fontId="0" fillId="0" borderId="26" xfId="0" applyNumberFormat="1" applyFill="1" applyBorder="1" applyAlignment="1">
      <alignment/>
    </xf>
    <xf numFmtId="8" fontId="0" fillId="0" borderId="27" xfId="0" applyNumberFormat="1" applyFill="1" applyBorder="1" applyAlignment="1">
      <alignment/>
    </xf>
    <xf numFmtId="44" fontId="0" fillId="2" borderId="4" xfId="17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4" fillId="3" borderId="4" xfId="19" applyFill="1" applyBorder="1" applyAlignment="1">
      <alignment horizontal="right"/>
    </xf>
    <xf numFmtId="44" fontId="6" fillId="3" borderId="4" xfId="17" applyFont="1" applyFill="1" applyBorder="1" applyAlignment="1">
      <alignment horizontal="right"/>
    </xf>
    <xf numFmtId="44" fontId="0" fillId="3" borderId="4" xfId="17" applyFill="1" applyBorder="1" applyAlignment="1">
      <alignment/>
    </xf>
    <xf numFmtId="0" fontId="6" fillId="3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4" fillId="2" borderId="4" xfId="19" applyFill="1" applyBorder="1" applyAlignment="1">
      <alignment horizontal="right"/>
    </xf>
    <xf numFmtId="44" fontId="6" fillId="2" borderId="4" xfId="17" applyFont="1" applyFill="1" applyBorder="1" applyAlignment="1">
      <alignment horizontal="right"/>
    </xf>
    <xf numFmtId="44" fontId="0" fillId="2" borderId="4" xfId="17" applyFill="1" applyBorder="1" applyAlignment="1">
      <alignment/>
    </xf>
    <xf numFmtId="0" fontId="6" fillId="2" borderId="4" xfId="0" applyFont="1" applyFill="1" applyBorder="1" applyAlignment="1">
      <alignment horizontal="right"/>
    </xf>
    <xf numFmtId="44" fontId="6" fillId="3" borderId="4" xfId="17" applyFont="1" applyFill="1" applyBorder="1" applyAlignment="1">
      <alignment horizontal="center"/>
    </xf>
    <xf numFmtId="44" fontId="0" fillId="3" borderId="4" xfId="17" applyFill="1" applyBorder="1" applyAlignment="1">
      <alignment/>
    </xf>
    <xf numFmtId="44" fontId="6" fillId="2" borderId="4" xfId="17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4" fontId="5" fillId="2" borderId="7" xfId="17" applyFont="1" applyFill="1" applyBorder="1" applyAlignment="1">
      <alignment horizontal="center"/>
    </xf>
    <xf numFmtId="44" fontId="5" fillId="2" borderId="8" xfId="17" applyFont="1" applyFill="1" applyBorder="1" applyAlignment="1">
      <alignment horizontal="center"/>
    </xf>
    <xf numFmtId="44" fontId="0" fillId="2" borderId="11" xfId="17" applyFill="1" applyBorder="1" applyAlignment="1">
      <alignment/>
    </xf>
    <xf numFmtId="0" fontId="6" fillId="3" borderId="10" xfId="0" applyFont="1" applyFill="1" applyBorder="1" applyAlignment="1">
      <alignment/>
    </xf>
    <xf numFmtId="44" fontId="0" fillId="3" borderId="11" xfId="17" applyFill="1" applyBorder="1" applyAlignment="1">
      <alignment/>
    </xf>
    <xf numFmtId="0" fontId="6" fillId="2" borderId="10" xfId="0" applyFont="1" applyFill="1" applyBorder="1" applyAlignment="1">
      <alignment/>
    </xf>
    <xf numFmtId="44" fontId="0" fillId="2" borderId="11" xfId="17" applyFill="1" applyBorder="1" applyAlignment="1">
      <alignment/>
    </xf>
    <xf numFmtId="44" fontId="0" fillId="3" borderId="11" xfId="17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44" fontId="6" fillId="2" borderId="1" xfId="17" applyFont="1" applyFill="1" applyBorder="1" applyAlignment="1">
      <alignment horizontal="center"/>
    </xf>
    <xf numFmtId="44" fontId="0" fillId="2" borderId="1" xfId="17" applyFill="1" applyBorder="1" applyAlignment="1">
      <alignment/>
    </xf>
    <xf numFmtId="44" fontId="0" fillId="2" borderId="2" xfId="17" applyFill="1" applyBorder="1" applyAlignment="1">
      <alignment/>
    </xf>
    <xf numFmtId="0" fontId="2" fillId="0" borderId="0" xfId="0" applyFont="1" applyAlignment="1">
      <alignment horizontal="right"/>
    </xf>
    <xf numFmtId="8" fontId="0" fillId="0" borderId="19" xfId="0" applyNumberFormat="1" applyFill="1" applyBorder="1" applyAlignment="1">
      <alignment/>
    </xf>
    <xf numFmtId="8" fontId="0" fillId="0" borderId="20" xfId="0" applyNumberFormat="1" applyFill="1" applyBorder="1" applyAlignment="1">
      <alignment/>
    </xf>
    <xf numFmtId="8" fontId="0" fillId="0" borderId="28" xfId="0" applyNumberFormat="1" applyFill="1" applyBorder="1" applyAlignment="1">
      <alignment/>
    </xf>
    <xf numFmtId="8" fontId="0" fillId="0" borderId="29" xfId="0" applyNumberFormat="1" applyFill="1" applyBorder="1" applyAlignment="1">
      <alignment/>
    </xf>
    <xf numFmtId="8" fontId="0" fillId="0" borderId="30" xfId="0" applyNumberFormat="1" applyFill="1" applyBorder="1" applyAlignment="1">
      <alignment/>
    </xf>
    <xf numFmtId="8" fontId="2" fillId="0" borderId="31" xfId="0" applyNumberFormat="1" applyFont="1" applyFill="1" applyBorder="1" applyAlignment="1">
      <alignment/>
    </xf>
    <xf numFmtId="8" fontId="2" fillId="0" borderId="32" xfId="0" applyNumberFormat="1" applyFont="1" applyFill="1" applyBorder="1" applyAlignment="1">
      <alignment/>
    </xf>
    <xf numFmtId="8" fontId="2" fillId="0" borderId="33" xfId="0" applyNumberFormat="1" applyFont="1" applyFill="1" applyBorder="1" applyAlignment="1">
      <alignment/>
    </xf>
    <xf numFmtId="8" fontId="2" fillId="0" borderId="34" xfId="0" applyNumberFormat="1" applyFont="1" applyFill="1" applyBorder="1" applyAlignment="1">
      <alignment/>
    </xf>
    <xf numFmtId="8" fontId="0" fillId="0" borderId="19" xfId="0" applyNumberFormat="1" applyFont="1" applyFill="1" applyBorder="1" applyAlignment="1">
      <alignment/>
    </xf>
    <xf numFmtId="8" fontId="0" fillId="0" borderId="28" xfId="0" applyNumberFormat="1" applyFont="1" applyFill="1" applyBorder="1" applyAlignment="1">
      <alignment/>
    </xf>
    <xf numFmtId="8" fontId="0" fillId="0" borderId="20" xfId="0" applyNumberFormat="1" applyFont="1" applyFill="1" applyBorder="1" applyAlignment="1">
      <alignment/>
    </xf>
    <xf numFmtId="44" fontId="2" fillId="0" borderId="15" xfId="0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2" borderId="1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4" fontId="5" fillId="2" borderId="24" xfId="17" applyFont="1" applyFill="1" applyBorder="1" applyAlignment="1">
      <alignment horizontal="center"/>
    </xf>
    <xf numFmtId="44" fontId="0" fillId="2" borderId="24" xfId="17" applyFill="1" applyBorder="1" applyAlignment="1">
      <alignment/>
    </xf>
    <xf numFmtId="44" fontId="0" fillId="2" borderId="36" xfId="17" applyFill="1" applyBorder="1" applyAlignment="1">
      <alignment/>
    </xf>
    <xf numFmtId="0" fontId="6" fillId="3" borderId="26" xfId="0" applyFont="1" applyFill="1" applyBorder="1" applyAlignment="1">
      <alignment/>
    </xf>
    <xf numFmtId="0" fontId="6" fillId="3" borderId="27" xfId="0" applyFont="1" applyFill="1" applyBorder="1" applyAlignment="1">
      <alignment horizontal="center"/>
    </xf>
    <xf numFmtId="0" fontId="4" fillId="3" borderId="27" xfId="19" applyFill="1" applyBorder="1" applyAlignment="1">
      <alignment horizontal="right"/>
    </xf>
    <xf numFmtId="0" fontId="6" fillId="3" borderId="27" xfId="0" applyFont="1" applyFill="1" applyBorder="1" applyAlignment="1">
      <alignment/>
    </xf>
    <xf numFmtId="44" fontId="6" fillId="3" borderId="27" xfId="17" applyFont="1" applyFill="1" applyBorder="1" applyAlignment="1">
      <alignment horizontal="right"/>
    </xf>
    <xf numFmtId="44" fontId="0" fillId="3" borderId="27" xfId="17" applyFill="1" applyBorder="1" applyAlignment="1">
      <alignment/>
    </xf>
    <xf numFmtId="44" fontId="0" fillId="3" borderId="37" xfId="17" applyFill="1" applyBorder="1" applyAlignment="1">
      <alignment/>
    </xf>
    <xf numFmtId="0" fontId="6" fillId="2" borderId="10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19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4" fontId="5" fillId="0" borderId="24" xfId="17" applyFont="1" applyFill="1" applyBorder="1" applyAlignment="1">
      <alignment horizontal="center"/>
    </xf>
    <xf numFmtId="44" fontId="0" fillId="0" borderId="24" xfId="17" applyFill="1" applyBorder="1" applyAlignment="1">
      <alignment/>
    </xf>
    <xf numFmtId="44" fontId="0" fillId="0" borderId="36" xfId="17" applyFill="1" applyBorder="1" applyAlignment="1">
      <alignment/>
    </xf>
    <xf numFmtId="7" fontId="6" fillId="2" borderId="4" xfId="17" applyNumberFormat="1" applyFont="1" applyFill="1" applyBorder="1" applyAlignment="1">
      <alignment horizontal="right" vertical="top" wrapText="1"/>
    </xf>
    <xf numFmtId="7" fontId="0" fillId="2" borderId="4" xfId="17" applyNumberFormat="1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35" xfId="0" applyFill="1" applyBorder="1" applyAlignment="1">
      <alignment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0" fillId="5" borderId="39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38" xfId="0" applyFont="1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5" borderId="4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4" fontId="10" fillId="0" borderId="0" xfId="17" applyFont="1" applyFill="1" applyBorder="1" applyAlignment="1">
      <alignment/>
    </xf>
    <xf numFmtId="0" fontId="9" fillId="0" borderId="0" xfId="0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8" fontId="0" fillId="0" borderId="0" xfId="0" applyNumberFormat="1" applyFill="1" applyAlignment="1">
      <alignment/>
    </xf>
    <xf numFmtId="8" fontId="0" fillId="0" borderId="37" xfId="0" applyNumberFormat="1" applyFill="1" applyBorder="1" applyAlignment="1">
      <alignment/>
    </xf>
    <xf numFmtId="8" fontId="0" fillId="0" borderId="36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ChkImageWindow('2577227216')" TargetMode="External" /><Relationship Id="rId2" Type="http://schemas.openxmlformats.org/officeDocument/2006/relationships/hyperlink" Target="javascript:openChkImageWindow('2591535515')" TargetMode="External" /><Relationship Id="rId3" Type="http://schemas.openxmlformats.org/officeDocument/2006/relationships/hyperlink" Target="javascript:openChkImageWindow('2591535516')" TargetMode="External" /><Relationship Id="rId4" Type="http://schemas.openxmlformats.org/officeDocument/2006/relationships/hyperlink" Target="javascript:openChkImageWindow('2614683773')" TargetMode="External" /><Relationship Id="rId5" Type="http://schemas.openxmlformats.org/officeDocument/2006/relationships/hyperlink" Target="javascript:openChkImageWindow('2685846017')" TargetMode="External" /><Relationship Id="rId6" Type="http://schemas.openxmlformats.org/officeDocument/2006/relationships/hyperlink" Target="javascript:openChkImageWindow('2713661145')" TargetMode="External" /><Relationship Id="rId7" Type="http://schemas.openxmlformats.org/officeDocument/2006/relationships/hyperlink" Target="javascript:openChkImageWindow('2720680828')" TargetMode="External" /><Relationship Id="rId8" Type="http://schemas.openxmlformats.org/officeDocument/2006/relationships/hyperlink" Target="javascript:openChkImageWindow('2971233830')" TargetMode="External" /><Relationship Id="rId9" Type="http://schemas.openxmlformats.org/officeDocument/2006/relationships/hyperlink" Target="javascript:openChkImageWindow('2901589855')" TargetMode="External" /><Relationship Id="rId10" Type="http://schemas.openxmlformats.org/officeDocument/2006/relationships/hyperlink" Target="javascript:openChkImageWindow('2899239816')" TargetMode="External" /><Relationship Id="rId11" Type="http://schemas.openxmlformats.org/officeDocument/2006/relationships/hyperlink" Target="javascript:openChkImageWindow('2836503498')" TargetMode="External" /><Relationship Id="rId12" Type="http://schemas.openxmlformats.org/officeDocument/2006/relationships/hyperlink" Target="javascript:openChkImageWindow('2834345378')" TargetMode="External" /><Relationship Id="rId13" Type="http://schemas.openxmlformats.org/officeDocument/2006/relationships/hyperlink" Target="javascript:openChkImageWindow('2810733196')" TargetMode="External" /><Relationship Id="rId14" Type="http://schemas.openxmlformats.org/officeDocument/2006/relationships/hyperlink" Target="javascript:openChkImageWindow('3021905933')" TargetMode="External" /><Relationship Id="rId15" Type="http://schemas.openxmlformats.org/officeDocument/2006/relationships/hyperlink" Target="javascript:openChkImageWindow('3006840813')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85" zoomScaleNormal="85" workbookViewId="0" topLeftCell="X1">
      <selection activeCell="AR23" sqref="AR23"/>
    </sheetView>
  </sheetViews>
  <sheetFormatPr defaultColWidth="9.140625" defaultRowHeight="12.75"/>
  <cols>
    <col min="1" max="1" width="9.57421875" style="0" bestFit="1" customWidth="1"/>
    <col min="2" max="2" width="20.00390625" style="0" bestFit="1" customWidth="1"/>
    <col min="3" max="4" width="10.7109375" style="0" customWidth="1"/>
    <col min="5" max="5" width="13.7109375" style="0" customWidth="1"/>
    <col min="6" max="6" width="10.7109375" style="0" customWidth="1"/>
    <col min="7" max="7" width="9.7109375" style="0" customWidth="1"/>
    <col min="8" max="8" width="13.7109375" style="0" customWidth="1"/>
    <col min="9" max="9" width="10.7109375" style="0" customWidth="1"/>
    <col min="10" max="10" width="9.7109375" style="0" customWidth="1"/>
    <col min="11" max="11" width="13.7109375" style="0" customWidth="1"/>
    <col min="12" max="12" width="10.7109375" style="0" customWidth="1"/>
    <col min="13" max="13" width="10.28125" style="0" customWidth="1"/>
    <col min="14" max="14" width="13.7109375" style="0" customWidth="1"/>
    <col min="15" max="15" width="10.7109375" style="0" customWidth="1"/>
    <col min="16" max="16" width="10.28125" style="0" customWidth="1"/>
    <col min="17" max="17" width="13.7109375" style="0" customWidth="1"/>
    <col min="18" max="19" width="10.7109375" style="0" customWidth="1"/>
    <col min="20" max="20" width="13.7109375" style="0" customWidth="1"/>
    <col min="21" max="21" width="10.7109375" style="0" customWidth="1"/>
    <col min="22" max="22" width="10.28125" style="0" customWidth="1"/>
    <col min="23" max="23" width="13.7109375" style="0" customWidth="1"/>
    <col min="24" max="24" width="10.7109375" style="0" customWidth="1"/>
    <col min="25" max="25" width="10.28125" style="0" customWidth="1"/>
    <col min="26" max="26" width="13.7109375" style="0" customWidth="1"/>
    <col min="27" max="27" width="10.7109375" style="0" customWidth="1"/>
    <col min="28" max="28" width="9.7109375" style="0" customWidth="1"/>
    <col min="29" max="29" width="13.7109375" style="0" customWidth="1"/>
    <col min="30" max="30" width="10.7109375" style="0" bestFit="1" customWidth="1"/>
    <col min="31" max="31" width="9.7109375" style="0" bestFit="1" customWidth="1"/>
    <col min="32" max="32" width="13.421875" style="0" bestFit="1" customWidth="1"/>
    <col min="33" max="34" width="9.7109375" style="0" bestFit="1" customWidth="1"/>
    <col min="35" max="35" width="13.421875" style="0" bestFit="1" customWidth="1"/>
    <col min="36" max="37" width="9.7109375" style="0" bestFit="1" customWidth="1"/>
    <col min="38" max="38" width="13.7109375" style="0" bestFit="1" customWidth="1"/>
    <col min="39" max="40" width="10.7109375" style="0" bestFit="1" customWidth="1"/>
    <col min="41" max="41" width="13.7109375" style="0" bestFit="1" customWidth="1"/>
  </cols>
  <sheetData>
    <row r="1" spans="1:41" ht="12.75" customHeight="1">
      <c r="A1" s="109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1" ht="16.5" thickBot="1">
      <c r="A2" s="110" t="s">
        <v>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5" customHeight="1" thickBot="1">
      <c r="A3" s="159" t="s">
        <v>28</v>
      </c>
      <c r="B3" s="166"/>
      <c r="C3" s="159" t="s">
        <v>10</v>
      </c>
      <c r="D3" s="157"/>
      <c r="E3" s="158"/>
      <c r="F3" s="156" t="s">
        <v>11</v>
      </c>
      <c r="G3" s="160"/>
      <c r="H3" s="165"/>
      <c r="I3" s="156" t="s">
        <v>12</v>
      </c>
      <c r="J3" s="160"/>
      <c r="K3" s="165"/>
      <c r="L3" s="156" t="s">
        <v>13</v>
      </c>
      <c r="M3" s="160"/>
      <c r="N3" s="165"/>
      <c r="O3" s="156" t="s">
        <v>14</v>
      </c>
      <c r="P3" s="157"/>
      <c r="Q3" s="158"/>
      <c r="R3" s="156" t="s">
        <v>15</v>
      </c>
      <c r="S3" s="157"/>
      <c r="T3" s="158"/>
      <c r="U3" s="156" t="s">
        <v>16</v>
      </c>
      <c r="V3" s="157"/>
      <c r="W3" s="158"/>
      <c r="X3" s="156" t="s">
        <v>17</v>
      </c>
      <c r="Y3" s="157"/>
      <c r="Z3" s="158"/>
      <c r="AA3" s="156" t="s">
        <v>18</v>
      </c>
      <c r="AB3" s="157"/>
      <c r="AC3" s="158"/>
      <c r="AD3" s="156" t="s">
        <v>19</v>
      </c>
      <c r="AE3" s="157"/>
      <c r="AF3" s="158"/>
      <c r="AG3" s="156" t="s">
        <v>20</v>
      </c>
      <c r="AH3" s="160"/>
      <c r="AI3" s="160"/>
      <c r="AJ3" s="159" t="s">
        <v>21</v>
      </c>
      <c r="AK3" s="160"/>
      <c r="AL3" s="161"/>
      <c r="AM3" s="155" t="s">
        <v>106</v>
      </c>
      <c r="AN3" s="111"/>
      <c r="AO3" s="111"/>
    </row>
    <row r="4" spans="1:41" s="5" customFormat="1" ht="15" customHeight="1" thickBot="1">
      <c r="A4" s="163" t="s">
        <v>25</v>
      </c>
      <c r="B4" s="164"/>
      <c r="C4" s="32" t="s">
        <v>29</v>
      </c>
      <c r="D4" s="33" t="s">
        <v>30</v>
      </c>
      <c r="E4" s="34" t="s">
        <v>32</v>
      </c>
      <c r="F4" s="32" t="s">
        <v>29</v>
      </c>
      <c r="G4" s="33" t="s">
        <v>30</v>
      </c>
      <c r="H4" s="34" t="s">
        <v>32</v>
      </c>
      <c r="I4" s="33" t="s">
        <v>29</v>
      </c>
      <c r="J4" s="33" t="s">
        <v>30</v>
      </c>
      <c r="K4" s="33" t="s">
        <v>32</v>
      </c>
      <c r="L4" s="32" t="s">
        <v>29</v>
      </c>
      <c r="M4" s="33" t="s">
        <v>30</v>
      </c>
      <c r="N4" s="34" t="s">
        <v>32</v>
      </c>
      <c r="O4" s="33" t="s">
        <v>29</v>
      </c>
      <c r="P4" s="33" t="s">
        <v>30</v>
      </c>
      <c r="Q4" s="33" t="s">
        <v>32</v>
      </c>
      <c r="R4" s="32" t="s">
        <v>29</v>
      </c>
      <c r="S4" s="33" t="s">
        <v>30</v>
      </c>
      <c r="T4" s="34" t="s">
        <v>32</v>
      </c>
      <c r="U4" s="33" t="s">
        <v>29</v>
      </c>
      <c r="V4" s="33" t="s">
        <v>30</v>
      </c>
      <c r="W4" s="33" t="s">
        <v>32</v>
      </c>
      <c r="X4" s="32" t="s">
        <v>29</v>
      </c>
      <c r="Y4" s="33" t="s">
        <v>30</v>
      </c>
      <c r="Z4" s="34" t="s">
        <v>32</v>
      </c>
      <c r="AA4" s="33" t="s">
        <v>29</v>
      </c>
      <c r="AB4" s="33" t="s">
        <v>30</v>
      </c>
      <c r="AC4" s="33" t="s">
        <v>32</v>
      </c>
      <c r="AD4" s="32" t="s">
        <v>29</v>
      </c>
      <c r="AE4" s="33" t="s">
        <v>30</v>
      </c>
      <c r="AF4" s="34" t="s">
        <v>31</v>
      </c>
      <c r="AG4" s="33" t="s">
        <v>29</v>
      </c>
      <c r="AH4" s="33" t="s">
        <v>30</v>
      </c>
      <c r="AI4" s="33" t="s">
        <v>31</v>
      </c>
      <c r="AJ4" s="35" t="s">
        <v>29</v>
      </c>
      <c r="AK4" s="36" t="s">
        <v>30</v>
      </c>
      <c r="AL4" s="33" t="s">
        <v>32</v>
      </c>
      <c r="AM4" s="37" t="s">
        <v>29</v>
      </c>
      <c r="AN4" s="37" t="s">
        <v>30</v>
      </c>
      <c r="AO4" s="37" t="s">
        <v>105</v>
      </c>
    </row>
    <row r="5" spans="1:41" s="5" customFormat="1" ht="15" customHeight="1">
      <c r="A5" s="42"/>
      <c r="B5" s="10" t="s">
        <v>0</v>
      </c>
      <c r="C5" s="11">
        <v>160</v>
      </c>
      <c r="D5" s="12"/>
      <c r="E5" s="13">
        <f>SUM(C5-D5)</f>
        <v>160</v>
      </c>
      <c r="F5" s="11">
        <v>160</v>
      </c>
      <c r="G5" s="12"/>
      <c r="H5" s="13">
        <f>SUM(F5-G5)</f>
        <v>160</v>
      </c>
      <c r="I5" s="11">
        <v>160</v>
      </c>
      <c r="J5" s="12"/>
      <c r="K5" s="13">
        <f>SUM(I5-J5)</f>
        <v>160</v>
      </c>
      <c r="L5" s="11">
        <v>700</v>
      </c>
      <c r="M5" s="12"/>
      <c r="N5" s="13">
        <f>SUM(L5-M5)</f>
        <v>700</v>
      </c>
      <c r="O5" s="11">
        <v>700</v>
      </c>
      <c r="P5" s="12"/>
      <c r="Q5" s="13">
        <f>SUM(O5-P5)</f>
        <v>700</v>
      </c>
      <c r="R5" s="11">
        <v>160</v>
      </c>
      <c r="S5" s="12"/>
      <c r="T5" s="13">
        <f>SUM(R5-S5)</f>
        <v>160</v>
      </c>
      <c r="U5" s="11">
        <v>160</v>
      </c>
      <c r="V5" s="12"/>
      <c r="W5" s="13">
        <f>SUM(U5-V5)</f>
        <v>160</v>
      </c>
      <c r="X5" s="11">
        <v>160</v>
      </c>
      <c r="Y5" s="51"/>
      <c r="Z5" s="13">
        <f>SUM(X5-Y5)</f>
        <v>160</v>
      </c>
      <c r="AA5" s="11">
        <v>160</v>
      </c>
      <c r="AB5" s="12">
        <v>1342.5</v>
      </c>
      <c r="AC5" s="13">
        <f>SUM(AA5-AB5)</f>
        <v>-1182.5</v>
      </c>
      <c r="AD5" s="11">
        <v>160</v>
      </c>
      <c r="AE5" s="12"/>
      <c r="AF5" s="13">
        <f>SUM(AD5-AE5)</f>
        <v>160</v>
      </c>
      <c r="AG5" s="11">
        <v>160</v>
      </c>
      <c r="AH5" s="12"/>
      <c r="AI5" s="13">
        <f>SUM(AG5-AH5)</f>
        <v>160</v>
      </c>
      <c r="AJ5" s="11">
        <v>160</v>
      </c>
      <c r="AK5" s="12">
        <v>1300</v>
      </c>
      <c r="AL5" s="14">
        <f>SUM(AJ5-AK5)</f>
        <v>-1140</v>
      </c>
      <c r="AM5" s="57">
        <f>SUM(AJ5,AG5,AD5,AA5,X5,U5,R5,O5,L5,I5,F5,C5)</f>
        <v>3000</v>
      </c>
      <c r="AN5" s="58">
        <f>SUM(AK5,AH5,AE5,AB5,Y5,V5,S5,P5,M5,J5,G5,D5)</f>
        <v>2642.5</v>
      </c>
      <c r="AO5" s="176">
        <f>SUM(AM5-AN5)</f>
        <v>357.5</v>
      </c>
    </row>
    <row r="6" spans="1:41" s="5" customFormat="1" ht="15" customHeight="1">
      <c r="A6" s="43"/>
      <c r="B6" s="15" t="s">
        <v>1</v>
      </c>
      <c r="C6" s="16"/>
      <c r="D6" s="8"/>
      <c r="E6" s="17">
        <f>SUM(C6-D6)</f>
        <v>0</v>
      </c>
      <c r="F6" s="16"/>
      <c r="G6" s="8"/>
      <c r="H6" s="17">
        <f aca="true" t="shared" si="0" ref="H6:H16">SUM(F6-G6)</f>
        <v>0</v>
      </c>
      <c r="I6" s="18">
        <v>35</v>
      </c>
      <c r="J6" s="8"/>
      <c r="K6" s="17">
        <f aca="true" t="shared" si="1" ref="K6:K16">SUM(I6-J6)</f>
        <v>35</v>
      </c>
      <c r="L6" s="16"/>
      <c r="M6" s="8"/>
      <c r="N6" s="17">
        <f aca="true" t="shared" si="2" ref="N6:N16">SUM(L6-M6)</f>
        <v>0</v>
      </c>
      <c r="O6" s="16"/>
      <c r="P6" s="8"/>
      <c r="Q6" s="17">
        <f aca="true" t="shared" si="3" ref="Q6:Q16">SUM(O6-P6)</f>
        <v>0</v>
      </c>
      <c r="R6" s="18">
        <v>35</v>
      </c>
      <c r="S6" s="19">
        <v>42</v>
      </c>
      <c r="T6" s="17">
        <f aca="true" t="shared" si="4" ref="T6:T16">SUM(R6-S6)</f>
        <v>-7</v>
      </c>
      <c r="U6" s="16"/>
      <c r="V6" s="7"/>
      <c r="W6" s="17">
        <f aca="true" t="shared" si="5" ref="W6:W16">SUM(U6-V6)</f>
        <v>0</v>
      </c>
      <c r="X6" s="16"/>
      <c r="Y6" s="7"/>
      <c r="Z6" s="17">
        <f aca="true" t="shared" si="6" ref="Z6:Z16">SUM(X6-Y6)</f>
        <v>0</v>
      </c>
      <c r="AA6" s="18">
        <v>35</v>
      </c>
      <c r="AB6" s="19"/>
      <c r="AC6" s="17">
        <f aca="true" t="shared" si="7" ref="AC6:AC16">SUM(AA6-AB6)</f>
        <v>35</v>
      </c>
      <c r="AD6" s="16"/>
      <c r="AE6" s="8"/>
      <c r="AF6" s="17">
        <f aca="true" t="shared" si="8" ref="AF6:AF16">SUM(AD6-AE6)</f>
        <v>0</v>
      </c>
      <c r="AG6" s="16"/>
      <c r="AH6" s="8"/>
      <c r="AI6" s="17">
        <f aca="true" t="shared" si="9" ref="AI6:AI16">SUM(AG6-AH6)</f>
        <v>0</v>
      </c>
      <c r="AJ6" s="18">
        <v>35</v>
      </c>
      <c r="AK6" s="19"/>
      <c r="AL6" s="20">
        <f aca="true" t="shared" si="10" ref="AL6:AL16">SUM(AJ6-AK6)</f>
        <v>35</v>
      </c>
      <c r="AM6" s="18">
        <f aca="true" t="shared" si="11" ref="AM6:AM16">SUM(AJ6,AG6,AD6,AA6,X6,U6,R6,O6,L6,I6,F6,C6)</f>
        <v>140</v>
      </c>
      <c r="AN6" s="19">
        <f aca="true" t="shared" si="12" ref="AN6:AN16">SUM(AK6,AH6,AE6,AB6,Y6,V6,S6,P6,M6,J6,G6,D6)</f>
        <v>42</v>
      </c>
      <c r="AO6" s="17">
        <f aca="true" t="shared" si="13" ref="AO6:AO16">SUM(AM6-AN6)</f>
        <v>98</v>
      </c>
    </row>
    <row r="7" spans="1:41" s="5" customFormat="1" ht="15" customHeight="1">
      <c r="A7" s="43"/>
      <c r="B7" s="15" t="s">
        <v>2</v>
      </c>
      <c r="C7" s="18">
        <v>10</v>
      </c>
      <c r="D7" s="19">
        <v>372.02</v>
      </c>
      <c r="E7" s="17">
        <f>SUM(C7-D7)</f>
        <v>-362.02</v>
      </c>
      <c r="F7" s="18">
        <v>10</v>
      </c>
      <c r="G7" s="19">
        <v>7</v>
      </c>
      <c r="H7" s="17">
        <f t="shared" si="0"/>
        <v>3</v>
      </c>
      <c r="I7" s="18">
        <v>10</v>
      </c>
      <c r="J7" s="19"/>
      <c r="K7" s="17">
        <f t="shared" si="1"/>
        <v>10</v>
      </c>
      <c r="L7" s="18">
        <v>10</v>
      </c>
      <c r="M7" s="19"/>
      <c r="N7" s="17">
        <f t="shared" si="2"/>
        <v>10</v>
      </c>
      <c r="O7" s="18">
        <v>10</v>
      </c>
      <c r="P7" s="19"/>
      <c r="Q7" s="17">
        <f t="shared" si="3"/>
        <v>10</v>
      </c>
      <c r="R7" s="18">
        <v>10</v>
      </c>
      <c r="S7" s="19"/>
      <c r="T7" s="17">
        <f t="shared" si="4"/>
        <v>10</v>
      </c>
      <c r="U7" s="18">
        <v>10</v>
      </c>
      <c r="V7" s="7"/>
      <c r="W7" s="17">
        <f t="shared" si="5"/>
        <v>10</v>
      </c>
      <c r="X7" s="18">
        <v>10</v>
      </c>
      <c r="Y7" s="7"/>
      <c r="Z7" s="17">
        <f t="shared" si="6"/>
        <v>10</v>
      </c>
      <c r="AA7" s="18">
        <v>10</v>
      </c>
      <c r="AB7" s="19"/>
      <c r="AC7" s="17">
        <f t="shared" si="7"/>
        <v>10</v>
      </c>
      <c r="AD7" s="18">
        <v>10</v>
      </c>
      <c r="AE7" s="19"/>
      <c r="AF7" s="17">
        <f t="shared" si="8"/>
        <v>10</v>
      </c>
      <c r="AG7" s="18">
        <v>10</v>
      </c>
      <c r="AH7" s="19"/>
      <c r="AI7" s="17">
        <f t="shared" si="9"/>
        <v>10</v>
      </c>
      <c r="AJ7" s="18">
        <v>10</v>
      </c>
      <c r="AK7" s="19"/>
      <c r="AL7" s="20">
        <f t="shared" si="10"/>
        <v>10</v>
      </c>
      <c r="AM7" s="18">
        <f t="shared" si="11"/>
        <v>120</v>
      </c>
      <c r="AN7" s="19">
        <f t="shared" si="12"/>
        <v>379.02</v>
      </c>
      <c r="AO7" s="17">
        <f t="shared" si="13"/>
        <v>-259.02</v>
      </c>
    </row>
    <row r="8" spans="1:41" s="5" customFormat="1" ht="15" customHeight="1">
      <c r="A8" s="43"/>
      <c r="B8" s="15" t="s">
        <v>3</v>
      </c>
      <c r="C8" s="18">
        <v>350</v>
      </c>
      <c r="D8" s="19">
        <v>173</v>
      </c>
      <c r="E8" s="17">
        <f>SUM(C8-D8)</f>
        <v>177</v>
      </c>
      <c r="F8" s="16"/>
      <c r="G8" s="19">
        <v>105</v>
      </c>
      <c r="H8" s="17">
        <f t="shared" si="0"/>
        <v>-105</v>
      </c>
      <c r="I8" s="16"/>
      <c r="J8" s="19"/>
      <c r="K8" s="17">
        <f t="shared" si="1"/>
        <v>0</v>
      </c>
      <c r="L8" s="16"/>
      <c r="M8" s="19"/>
      <c r="N8" s="17">
        <f t="shared" si="2"/>
        <v>0</v>
      </c>
      <c r="O8" s="16"/>
      <c r="P8" s="8"/>
      <c r="Q8" s="17">
        <f t="shared" si="3"/>
        <v>0</v>
      </c>
      <c r="R8" s="16"/>
      <c r="S8" s="8"/>
      <c r="T8" s="17">
        <f t="shared" si="4"/>
        <v>0</v>
      </c>
      <c r="U8" s="18">
        <v>350</v>
      </c>
      <c r="V8" s="7">
        <v>636</v>
      </c>
      <c r="W8" s="17">
        <f t="shared" si="5"/>
        <v>-286</v>
      </c>
      <c r="X8" s="16"/>
      <c r="Y8" s="7"/>
      <c r="Z8" s="17">
        <f t="shared" si="6"/>
        <v>0</v>
      </c>
      <c r="AA8" s="16"/>
      <c r="AB8" s="8"/>
      <c r="AC8" s="17">
        <f t="shared" si="7"/>
        <v>0</v>
      </c>
      <c r="AD8" s="16"/>
      <c r="AE8" s="8"/>
      <c r="AF8" s="17">
        <f t="shared" si="8"/>
        <v>0</v>
      </c>
      <c r="AG8" s="16"/>
      <c r="AH8" s="8"/>
      <c r="AI8" s="17">
        <f t="shared" si="9"/>
        <v>0</v>
      </c>
      <c r="AJ8" s="16"/>
      <c r="AK8" s="8"/>
      <c r="AL8" s="20">
        <f t="shared" si="10"/>
        <v>0</v>
      </c>
      <c r="AM8" s="18">
        <f t="shared" si="11"/>
        <v>700</v>
      </c>
      <c r="AN8" s="19">
        <f t="shared" si="12"/>
        <v>914</v>
      </c>
      <c r="AO8" s="17">
        <f t="shared" si="13"/>
        <v>-214</v>
      </c>
    </row>
    <row r="9" spans="1:41" s="5" customFormat="1" ht="15" customHeight="1">
      <c r="A9" s="43"/>
      <c r="B9" s="15" t="s">
        <v>4</v>
      </c>
      <c r="C9" s="18">
        <v>475</v>
      </c>
      <c r="D9" s="19"/>
      <c r="E9" s="17">
        <f aca="true" t="shared" si="14" ref="E9:E16">SUM(C9-D9)</f>
        <v>475</v>
      </c>
      <c r="F9" s="18">
        <v>475</v>
      </c>
      <c r="G9" s="19"/>
      <c r="H9" s="17">
        <f t="shared" si="0"/>
        <v>475</v>
      </c>
      <c r="I9" s="18">
        <v>475</v>
      </c>
      <c r="J9" s="19">
        <v>500</v>
      </c>
      <c r="K9" s="17">
        <f t="shared" si="1"/>
        <v>-25</v>
      </c>
      <c r="L9" s="18">
        <v>475</v>
      </c>
      <c r="M9" s="19">
        <v>1100</v>
      </c>
      <c r="N9" s="17">
        <f t="shared" si="2"/>
        <v>-625</v>
      </c>
      <c r="O9" s="18">
        <v>475</v>
      </c>
      <c r="P9" s="7">
        <v>475</v>
      </c>
      <c r="Q9" s="17">
        <f t="shared" si="3"/>
        <v>0</v>
      </c>
      <c r="R9" s="18">
        <v>475</v>
      </c>
      <c r="S9" s="19">
        <v>475</v>
      </c>
      <c r="T9" s="17">
        <f t="shared" si="4"/>
        <v>0</v>
      </c>
      <c r="U9" s="18">
        <v>475</v>
      </c>
      <c r="V9" s="7">
        <v>475</v>
      </c>
      <c r="W9" s="17">
        <f t="shared" si="5"/>
        <v>0</v>
      </c>
      <c r="X9" s="18">
        <v>475</v>
      </c>
      <c r="Y9" s="7">
        <v>475</v>
      </c>
      <c r="Z9" s="17">
        <f t="shared" si="6"/>
        <v>0</v>
      </c>
      <c r="AA9" s="18">
        <v>475</v>
      </c>
      <c r="AB9" s="19">
        <v>475</v>
      </c>
      <c r="AC9" s="17">
        <f t="shared" si="7"/>
        <v>0</v>
      </c>
      <c r="AD9" s="18">
        <v>475</v>
      </c>
      <c r="AE9" s="19">
        <v>475</v>
      </c>
      <c r="AF9" s="17">
        <f t="shared" si="8"/>
        <v>0</v>
      </c>
      <c r="AG9" s="18">
        <v>475</v>
      </c>
      <c r="AH9" s="19">
        <v>475</v>
      </c>
      <c r="AI9" s="17">
        <f t="shared" si="9"/>
        <v>0</v>
      </c>
      <c r="AJ9" s="18">
        <v>475</v>
      </c>
      <c r="AK9" s="19">
        <v>475</v>
      </c>
      <c r="AL9" s="20">
        <f t="shared" si="10"/>
        <v>0</v>
      </c>
      <c r="AM9" s="18">
        <f t="shared" si="11"/>
        <v>5700</v>
      </c>
      <c r="AN9" s="19">
        <f t="shared" si="12"/>
        <v>5400</v>
      </c>
      <c r="AO9" s="17">
        <f t="shared" si="13"/>
        <v>300</v>
      </c>
    </row>
    <row r="10" spans="1:41" s="5" customFormat="1" ht="15" customHeight="1">
      <c r="A10" s="43"/>
      <c r="B10" s="15" t="s">
        <v>5</v>
      </c>
      <c r="C10" s="16"/>
      <c r="D10" s="8"/>
      <c r="E10" s="17">
        <f t="shared" si="14"/>
        <v>0</v>
      </c>
      <c r="F10" s="18">
        <v>275</v>
      </c>
      <c r="G10" s="8"/>
      <c r="H10" s="17">
        <f t="shared" si="0"/>
        <v>275</v>
      </c>
      <c r="I10" s="16"/>
      <c r="J10" s="8"/>
      <c r="K10" s="17">
        <f t="shared" si="1"/>
        <v>0</v>
      </c>
      <c r="L10" s="18"/>
      <c r="M10" s="8"/>
      <c r="N10" s="17">
        <f t="shared" si="2"/>
        <v>0</v>
      </c>
      <c r="O10" s="16"/>
      <c r="P10" s="7">
        <v>65</v>
      </c>
      <c r="Q10" s="17">
        <f t="shared" si="3"/>
        <v>-65</v>
      </c>
      <c r="R10" s="16"/>
      <c r="S10" s="8"/>
      <c r="T10" s="17">
        <f t="shared" si="4"/>
        <v>0</v>
      </c>
      <c r="U10" s="16"/>
      <c r="V10" s="7"/>
      <c r="W10" s="17">
        <f t="shared" si="5"/>
        <v>0</v>
      </c>
      <c r="X10" s="16"/>
      <c r="Y10" s="7"/>
      <c r="Z10" s="17">
        <f>SUM(X10-Y10)</f>
        <v>0</v>
      </c>
      <c r="AA10" s="18">
        <v>1045</v>
      </c>
      <c r="AB10" s="19"/>
      <c r="AC10" s="17">
        <f t="shared" si="7"/>
        <v>1045</v>
      </c>
      <c r="AD10" s="18">
        <v>1500</v>
      </c>
      <c r="AE10" s="19"/>
      <c r="AF10" s="17">
        <f t="shared" si="8"/>
        <v>1500</v>
      </c>
      <c r="AG10" s="16"/>
      <c r="AH10" s="8"/>
      <c r="AI10" s="17">
        <f t="shared" si="9"/>
        <v>0</v>
      </c>
      <c r="AJ10" s="16"/>
      <c r="AK10" s="8"/>
      <c r="AL10" s="20">
        <f t="shared" si="10"/>
        <v>0</v>
      </c>
      <c r="AM10" s="18">
        <f t="shared" si="11"/>
        <v>2820</v>
      </c>
      <c r="AN10" s="19">
        <f>SUM(AK10,AH10,AE10,AB10,Y10,V10,S10,P10,M10,J10,G10,D10)</f>
        <v>65</v>
      </c>
      <c r="AO10" s="17">
        <f t="shared" si="13"/>
        <v>2755</v>
      </c>
    </row>
    <row r="11" spans="1:41" s="5" customFormat="1" ht="15" customHeight="1">
      <c r="A11" s="43"/>
      <c r="B11" s="15" t="s">
        <v>6</v>
      </c>
      <c r="C11" s="18">
        <v>25</v>
      </c>
      <c r="D11" s="19"/>
      <c r="E11" s="17">
        <f t="shared" si="14"/>
        <v>25</v>
      </c>
      <c r="F11" s="18">
        <v>25</v>
      </c>
      <c r="G11" s="19"/>
      <c r="H11" s="17">
        <f t="shared" si="0"/>
        <v>25</v>
      </c>
      <c r="I11" s="18">
        <v>25</v>
      </c>
      <c r="J11" s="19"/>
      <c r="K11" s="17">
        <f t="shared" si="1"/>
        <v>25</v>
      </c>
      <c r="L11" s="18">
        <v>25</v>
      </c>
      <c r="M11" s="19"/>
      <c r="N11" s="17">
        <f t="shared" si="2"/>
        <v>25</v>
      </c>
      <c r="O11" s="18">
        <v>25</v>
      </c>
      <c r="P11" s="19"/>
      <c r="Q11" s="17">
        <f t="shared" si="3"/>
        <v>25</v>
      </c>
      <c r="R11" s="18">
        <v>25</v>
      </c>
      <c r="S11" s="19"/>
      <c r="T11" s="17">
        <f t="shared" si="4"/>
        <v>25</v>
      </c>
      <c r="U11" s="18">
        <v>25</v>
      </c>
      <c r="V11" s="7"/>
      <c r="W11" s="17">
        <f t="shared" si="5"/>
        <v>25</v>
      </c>
      <c r="X11" s="18">
        <v>25</v>
      </c>
      <c r="Y11" s="7"/>
      <c r="Z11" s="17">
        <f t="shared" si="6"/>
        <v>25</v>
      </c>
      <c r="AA11" s="18">
        <v>25</v>
      </c>
      <c r="AB11" s="19"/>
      <c r="AC11" s="17">
        <f t="shared" si="7"/>
        <v>25</v>
      </c>
      <c r="AD11" s="18">
        <v>25</v>
      </c>
      <c r="AE11" s="19"/>
      <c r="AF11" s="17">
        <f t="shared" si="8"/>
        <v>25</v>
      </c>
      <c r="AG11" s="18">
        <v>25</v>
      </c>
      <c r="AH11" s="19"/>
      <c r="AI11" s="17">
        <f t="shared" si="9"/>
        <v>25</v>
      </c>
      <c r="AJ11" s="18">
        <v>25</v>
      </c>
      <c r="AK11" s="19"/>
      <c r="AL11" s="20">
        <f t="shared" si="10"/>
        <v>25</v>
      </c>
      <c r="AM11" s="18">
        <f t="shared" si="11"/>
        <v>300</v>
      </c>
      <c r="AN11" s="19">
        <f t="shared" si="12"/>
        <v>0</v>
      </c>
      <c r="AO11" s="17">
        <f t="shared" si="13"/>
        <v>300</v>
      </c>
    </row>
    <row r="12" spans="1:41" s="5" customFormat="1" ht="15" customHeight="1">
      <c r="A12" s="43"/>
      <c r="B12" s="15" t="s">
        <v>7</v>
      </c>
      <c r="C12" s="18">
        <v>615</v>
      </c>
      <c r="D12" s="19">
        <v>0.16</v>
      </c>
      <c r="E12" s="17">
        <f t="shared" si="14"/>
        <v>614.84</v>
      </c>
      <c r="F12" s="18">
        <v>615</v>
      </c>
      <c r="G12" s="19">
        <v>620.53</v>
      </c>
      <c r="H12" s="17">
        <f t="shared" si="0"/>
        <v>-5.529999999999973</v>
      </c>
      <c r="I12" s="18">
        <v>615</v>
      </c>
      <c r="J12" s="19">
        <v>642.85</v>
      </c>
      <c r="K12" s="17">
        <f t="shared" si="1"/>
        <v>-27.850000000000023</v>
      </c>
      <c r="L12" s="18">
        <v>615</v>
      </c>
      <c r="M12" s="19">
        <v>651.23</v>
      </c>
      <c r="N12" s="17">
        <f t="shared" si="2"/>
        <v>-36.23000000000002</v>
      </c>
      <c r="O12" s="18">
        <v>615</v>
      </c>
      <c r="P12" s="19">
        <v>632.59</v>
      </c>
      <c r="Q12" s="17">
        <f t="shared" si="3"/>
        <v>-17.590000000000032</v>
      </c>
      <c r="R12" s="18">
        <v>615</v>
      </c>
      <c r="S12" s="19">
        <v>633.46</v>
      </c>
      <c r="T12" s="17">
        <f t="shared" si="4"/>
        <v>-18.460000000000036</v>
      </c>
      <c r="U12" s="18">
        <v>615</v>
      </c>
      <c r="V12" s="7">
        <v>645.91</v>
      </c>
      <c r="W12" s="17">
        <f t="shared" si="5"/>
        <v>-30.909999999999968</v>
      </c>
      <c r="X12" s="18">
        <v>615</v>
      </c>
      <c r="Y12" s="7">
        <v>645.95</v>
      </c>
      <c r="Z12" s="17">
        <f t="shared" si="6"/>
        <v>-30.950000000000045</v>
      </c>
      <c r="AA12" s="18">
        <v>615</v>
      </c>
      <c r="AB12" s="19">
        <v>645.74</v>
      </c>
      <c r="AC12" s="17">
        <f t="shared" si="7"/>
        <v>-30.74000000000001</v>
      </c>
      <c r="AD12" s="18">
        <v>615</v>
      </c>
      <c r="AE12" s="19">
        <v>651.96</v>
      </c>
      <c r="AF12" s="17">
        <f t="shared" si="8"/>
        <v>-36.960000000000036</v>
      </c>
      <c r="AG12" s="18">
        <v>615</v>
      </c>
      <c r="AH12" s="19">
        <v>651.51</v>
      </c>
      <c r="AI12" s="17">
        <f t="shared" si="9"/>
        <v>-36.50999999999999</v>
      </c>
      <c r="AJ12" s="18">
        <v>615</v>
      </c>
      <c r="AK12" s="19">
        <v>650</v>
      </c>
      <c r="AL12" s="20">
        <f t="shared" si="10"/>
        <v>-35</v>
      </c>
      <c r="AM12" s="18">
        <f t="shared" si="11"/>
        <v>7380</v>
      </c>
      <c r="AN12" s="19">
        <f t="shared" si="12"/>
        <v>7071.89</v>
      </c>
      <c r="AO12" s="17">
        <f t="shared" si="13"/>
        <v>308.1099999999997</v>
      </c>
    </row>
    <row r="13" spans="1:41" s="5" customFormat="1" ht="15" customHeight="1">
      <c r="A13" s="43"/>
      <c r="B13" s="15" t="s">
        <v>8</v>
      </c>
      <c r="C13" s="18">
        <v>15</v>
      </c>
      <c r="D13" s="19"/>
      <c r="E13" s="17">
        <f t="shared" si="14"/>
        <v>15</v>
      </c>
      <c r="F13" s="18">
        <v>15</v>
      </c>
      <c r="G13" s="19"/>
      <c r="H13" s="17">
        <f t="shared" si="0"/>
        <v>15</v>
      </c>
      <c r="I13" s="18">
        <v>15</v>
      </c>
      <c r="J13" s="19"/>
      <c r="K13" s="17">
        <f t="shared" si="1"/>
        <v>15</v>
      </c>
      <c r="L13" s="18">
        <v>15</v>
      </c>
      <c r="M13" s="19">
        <v>101.44</v>
      </c>
      <c r="N13" s="17">
        <f t="shared" si="2"/>
        <v>-86.44</v>
      </c>
      <c r="O13" s="18">
        <v>15</v>
      </c>
      <c r="P13" s="19"/>
      <c r="Q13" s="17">
        <f t="shared" si="3"/>
        <v>15</v>
      </c>
      <c r="R13" s="18">
        <v>15</v>
      </c>
      <c r="S13" s="19">
        <v>100</v>
      </c>
      <c r="T13" s="17">
        <f t="shared" si="4"/>
        <v>-85</v>
      </c>
      <c r="U13" s="18">
        <v>15</v>
      </c>
      <c r="V13" s="7">
        <v>1099.9</v>
      </c>
      <c r="W13" s="17">
        <f t="shared" si="5"/>
        <v>-1084.9</v>
      </c>
      <c r="X13" s="18">
        <v>15</v>
      </c>
      <c r="Y13" s="7">
        <v>487.38</v>
      </c>
      <c r="Z13" s="17">
        <f>SUM(X13-Y13)</f>
        <v>-472.38</v>
      </c>
      <c r="AA13" s="18">
        <v>15</v>
      </c>
      <c r="AB13" s="19"/>
      <c r="AC13" s="17">
        <f t="shared" si="7"/>
        <v>15</v>
      </c>
      <c r="AD13" s="18">
        <v>15</v>
      </c>
      <c r="AE13" s="19"/>
      <c r="AF13" s="17">
        <f t="shared" si="8"/>
        <v>15</v>
      </c>
      <c r="AG13" s="18">
        <v>15</v>
      </c>
      <c r="AH13" s="19"/>
      <c r="AI13" s="17">
        <f t="shared" si="9"/>
        <v>15</v>
      </c>
      <c r="AJ13" s="18">
        <v>15</v>
      </c>
      <c r="AK13" s="19"/>
      <c r="AL13" s="20">
        <f t="shared" si="10"/>
        <v>15</v>
      </c>
      <c r="AM13" s="18">
        <f t="shared" si="11"/>
        <v>180</v>
      </c>
      <c r="AN13" s="19">
        <f>SUM(AK13,AH13,AE13,AB13,Y13,V13,S13,P13,M13,J13,G13,D13)</f>
        <v>1788.7200000000003</v>
      </c>
      <c r="AO13" s="17">
        <f t="shared" si="13"/>
        <v>-1608.7200000000003</v>
      </c>
    </row>
    <row r="14" spans="1:41" s="5" customFormat="1" ht="15" customHeight="1">
      <c r="A14" s="43"/>
      <c r="B14" s="15" t="s">
        <v>9</v>
      </c>
      <c r="C14" s="18">
        <v>35</v>
      </c>
      <c r="D14" s="19"/>
      <c r="E14" s="17">
        <f t="shared" si="14"/>
        <v>35</v>
      </c>
      <c r="F14" s="18">
        <v>35</v>
      </c>
      <c r="G14" s="19"/>
      <c r="H14" s="17">
        <f t="shared" si="0"/>
        <v>35</v>
      </c>
      <c r="I14" s="18">
        <v>35</v>
      </c>
      <c r="J14" s="19"/>
      <c r="K14" s="17">
        <f t="shared" si="1"/>
        <v>35</v>
      </c>
      <c r="L14" s="18">
        <v>35</v>
      </c>
      <c r="M14" s="19"/>
      <c r="N14" s="17">
        <f t="shared" si="2"/>
        <v>35</v>
      </c>
      <c r="O14" s="18">
        <v>35</v>
      </c>
      <c r="P14" s="19"/>
      <c r="Q14" s="17">
        <f t="shared" si="3"/>
        <v>35</v>
      </c>
      <c r="R14" s="18">
        <v>35</v>
      </c>
      <c r="S14" s="19"/>
      <c r="T14" s="17">
        <f t="shared" si="4"/>
        <v>35</v>
      </c>
      <c r="U14" s="18">
        <v>35</v>
      </c>
      <c r="V14" s="19"/>
      <c r="W14" s="17">
        <f t="shared" si="5"/>
        <v>35</v>
      </c>
      <c r="X14" s="18">
        <v>35</v>
      </c>
      <c r="Y14" s="7"/>
      <c r="Z14" s="17">
        <f t="shared" si="6"/>
        <v>35</v>
      </c>
      <c r="AA14" s="18">
        <v>35</v>
      </c>
      <c r="AB14" s="19"/>
      <c r="AC14" s="17">
        <f t="shared" si="7"/>
        <v>35</v>
      </c>
      <c r="AD14" s="18">
        <v>35</v>
      </c>
      <c r="AE14" s="19"/>
      <c r="AF14" s="17">
        <f t="shared" si="8"/>
        <v>35</v>
      </c>
      <c r="AG14" s="18">
        <v>35</v>
      </c>
      <c r="AH14" s="19"/>
      <c r="AI14" s="17">
        <f t="shared" si="9"/>
        <v>35</v>
      </c>
      <c r="AJ14" s="18">
        <v>35</v>
      </c>
      <c r="AK14" s="19"/>
      <c r="AL14" s="20">
        <f t="shared" si="10"/>
        <v>35</v>
      </c>
      <c r="AM14" s="18">
        <f t="shared" si="11"/>
        <v>420</v>
      </c>
      <c r="AN14" s="19">
        <f t="shared" si="12"/>
        <v>0</v>
      </c>
      <c r="AO14" s="17">
        <f t="shared" si="13"/>
        <v>420</v>
      </c>
    </row>
    <row r="15" spans="1:41" s="5" customFormat="1" ht="15" customHeight="1">
      <c r="A15" s="43"/>
      <c r="B15" s="15" t="s">
        <v>23</v>
      </c>
      <c r="C15" s="18"/>
      <c r="D15" s="19">
        <v>720.91</v>
      </c>
      <c r="E15" s="17">
        <f t="shared" si="14"/>
        <v>-720.91</v>
      </c>
      <c r="F15" s="18"/>
      <c r="G15" s="19"/>
      <c r="H15" s="17">
        <f t="shared" si="0"/>
        <v>0</v>
      </c>
      <c r="I15" s="18"/>
      <c r="J15" s="19"/>
      <c r="K15" s="17">
        <f t="shared" si="1"/>
        <v>0</v>
      </c>
      <c r="L15" s="18"/>
      <c r="M15" s="19"/>
      <c r="N15" s="17">
        <f t="shared" si="2"/>
        <v>0</v>
      </c>
      <c r="O15" s="18"/>
      <c r="P15" s="19"/>
      <c r="Q15" s="17">
        <f t="shared" si="3"/>
        <v>0</v>
      </c>
      <c r="R15" s="18"/>
      <c r="S15" s="19"/>
      <c r="T15" s="17">
        <f t="shared" si="4"/>
        <v>0</v>
      </c>
      <c r="U15" s="18"/>
      <c r="V15" s="19"/>
      <c r="W15" s="17">
        <f t="shared" si="5"/>
        <v>0</v>
      </c>
      <c r="X15" s="18"/>
      <c r="Y15" s="7"/>
      <c r="Z15" s="17">
        <f t="shared" si="6"/>
        <v>0</v>
      </c>
      <c r="AA15" s="18"/>
      <c r="AB15" s="19"/>
      <c r="AC15" s="17">
        <f t="shared" si="7"/>
        <v>0</v>
      </c>
      <c r="AD15" s="18"/>
      <c r="AE15" s="19"/>
      <c r="AF15" s="17">
        <f t="shared" si="8"/>
        <v>0</v>
      </c>
      <c r="AG15" s="18"/>
      <c r="AH15" s="19">
        <v>1030.47</v>
      </c>
      <c r="AI15" s="17">
        <f t="shared" si="9"/>
        <v>-1030.47</v>
      </c>
      <c r="AJ15" s="18">
        <v>760</v>
      </c>
      <c r="AK15" s="19"/>
      <c r="AL15" s="20">
        <f t="shared" si="10"/>
        <v>760</v>
      </c>
      <c r="AM15" s="18">
        <f t="shared" si="11"/>
        <v>760</v>
      </c>
      <c r="AN15" s="19">
        <f t="shared" si="12"/>
        <v>1751.38</v>
      </c>
      <c r="AO15" s="17">
        <f t="shared" si="13"/>
        <v>-991.3800000000001</v>
      </c>
    </row>
    <row r="16" spans="1:41" s="5" customFormat="1" ht="15" customHeight="1" thickBot="1">
      <c r="A16" s="43"/>
      <c r="B16" s="15" t="s">
        <v>24</v>
      </c>
      <c r="C16" s="21">
        <v>15</v>
      </c>
      <c r="D16" s="22"/>
      <c r="E16" s="23">
        <f t="shared" si="14"/>
        <v>15</v>
      </c>
      <c r="F16" s="21">
        <v>15</v>
      </c>
      <c r="G16" s="22"/>
      <c r="H16" s="23">
        <f t="shared" si="0"/>
        <v>15</v>
      </c>
      <c r="I16" s="21">
        <v>15</v>
      </c>
      <c r="J16" s="22"/>
      <c r="K16" s="23">
        <f t="shared" si="1"/>
        <v>15</v>
      </c>
      <c r="L16" s="21">
        <v>15</v>
      </c>
      <c r="M16" s="22"/>
      <c r="N16" s="23">
        <f t="shared" si="2"/>
        <v>15</v>
      </c>
      <c r="O16" s="21">
        <v>15</v>
      </c>
      <c r="P16" s="22"/>
      <c r="Q16" s="23">
        <f t="shared" si="3"/>
        <v>15</v>
      </c>
      <c r="R16" s="21">
        <v>15</v>
      </c>
      <c r="S16" s="22"/>
      <c r="T16" s="23">
        <f t="shared" si="4"/>
        <v>15</v>
      </c>
      <c r="U16" s="21">
        <v>15</v>
      </c>
      <c r="V16" s="22"/>
      <c r="W16" s="23">
        <f t="shared" si="5"/>
        <v>15</v>
      </c>
      <c r="X16" s="21">
        <v>15</v>
      </c>
      <c r="Y16" s="52"/>
      <c r="Z16" s="23">
        <f t="shared" si="6"/>
        <v>15</v>
      </c>
      <c r="AA16" s="21">
        <v>15</v>
      </c>
      <c r="AB16" s="22"/>
      <c r="AC16" s="23">
        <f t="shared" si="7"/>
        <v>15</v>
      </c>
      <c r="AD16" s="21">
        <v>15</v>
      </c>
      <c r="AE16" s="22"/>
      <c r="AF16" s="23">
        <f t="shared" si="8"/>
        <v>15</v>
      </c>
      <c r="AG16" s="21">
        <v>15</v>
      </c>
      <c r="AH16" s="22"/>
      <c r="AI16" s="23">
        <f t="shared" si="9"/>
        <v>15</v>
      </c>
      <c r="AJ16" s="21">
        <v>15</v>
      </c>
      <c r="AK16" s="22"/>
      <c r="AL16" s="24">
        <f t="shared" si="10"/>
        <v>15</v>
      </c>
      <c r="AM16" s="54">
        <f t="shared" si="11"/>
        <v>180</v>
      </c>
      <c r="AN16" s="55">
        <f t="shared" si="12"/>
        <v>0</v>
      </c>
      <c r="AO16" s="177">
        <f t="shared" si="13"/>
        <v>180</v>
      </c>
    </row>
    <row r="17" spans="1:41" s="28" customFormat="1" ht="15" customHeight="1" thickBot="1">
      <c r="A17" s="44"/>
      <c r="B17" s="25" t="s">
        <v>27</v>
      </c>
      <c r="C17" s="26">
        <f>SUM(C5:C16)</f>
        <v>1700</v>
      </c>
      <c r="D17" s="26">
        <f>SUM(D5:D16)</f>
        <v>1266.09</v>
      </c>
      <c r="E17" s="26">
        <f aca="true" t="shared" si="15" ref="E17:AO17">SUM(E5:E16)</f>
        <v>433.9100000000002</v>
      </c>
      <c r="F17" s="26">
        <f t="shared" si="15"/>
        <v>1625</v>
      </c>
      <c r="G17" s="26">
        <f t="shared" si="15"/>
        <v>732.53</v>
      </c>
      <c r="H17" s="26">
        <f t="shared" si="15"/>
        <v>892.47</v>
      </c>
      <c r="I17" s="26">
        <f t="shared" si="15"/>
        <v>1385</v>
      </c>
      <c r="J17" s="26">
        <f t="shared" si="15"/>
        <v>1142.85</v>
      </c>
      <c r="K17" s="26">
        <f t="shared" si="15"/>
        <v>242.14999999999998</v>
      </c>
      <c r="L17" s="26">
        <f t="shared" si="15"/>
        <v>1890</v>
      </c>
      <c r="M17" s="26">
        <f>SUM(M5:M16)</f>
        <v>1852.67</v>
      </c>
      <c r="N17" s="26">
        <f t="shared" si="15"/>
        <v>37.329999999999984</v>
      </c>
      <c r="O17" s="26">
        <f t="shared" si="15"/>
        <v>1890</v>
      </c>
      <c r="P17" s="26">
        <f t="shared" si="15"/>
        <v>1172.5900000000001</v>
      </c>
      <c r="Q17" s="26">
        <f t="shared" si="15"/>
        <v>717.41</v>
      </c>
      <c r="R17" s="26">
        <f t="shared" si="15"/>
        <v>1385</v>
      </c>
      <c r="S17" s="26">
        <f t="shared" si="15"/>
        <v>1250.46</v>
      </c>
      <c r="T17" s="26">
        <f t="shared" si="15"/>
        <v>134.53999999999996</v>
      </c>
      <c r="U17" s="26">
        <f t="shared" si="15"/>
        <v>1700</v>
      </c>
      <c r="V17" s="26">
        <f t="shared" si="15"/>
        <v>2856.81</v>
      </c>
      <c r="W17" s="26">
        <f t="shared" si="15"/>
        <v>-1156.81</v>
      </c>
      <c r="X17" s="26">
        <f t="shared" si="15"/>
        <v>1350</v>
      </c>
      <c r="Y17" s="105">
        <f>SUM(Y5:Y16)</f>
        <v>1608.33</v>
      </c>
      <c r="Z17" s="26">
        <f t="shared" si="15"/>
        <v>-258.33000000000004</v>
      </c>
      <c r="AA17" s="26">
        <f t="shared" si="15"/>
        <v>2430</v>
      </c>
      <c r="AB17" s="26">
        <f t="shared" si="15"/>
        <v>2463.24</v>
      </c>
      <c r="AC17" s="26">
        <f t="shared" si="15"/>
        <v>-33.24000000000001</v>
      </c>
      <c r="AD17" s="26">
        <f t="shared" si="15"/>
        <v>2850</v>
      </c>
      <c r="AE17" s="26">
        <f t="shared" si="15"/>
        <v>1126.96</v>
      </c>
      <c r="AF17" s="26">
        <f t="shared" si="15"/>
        <v>1723.04</v>
      </c>
      <c r="AG17" s="26">
        <f t="shared" si="15"/>
        <v>1350</v>
      </c>
      <c r="AH17" s="26">
        <f t="shared" si="15"/>
        <v>2156.98</v>
      </c>
      <c r="AI17" s="26">
        <f t="shared" si="15"/>
        <v>-806.98</v>
      </c>
      <c r="AJ17" s="26">
        <f t="shared" si="15"/>
        <v>2145</v>
      </c>
      <c r="AK17" s="26">
        <f t="shared" si="15"/>
        <v>2425</v>
      </c>
      <c r="AL17" s="46">
        <f t="shared" si="15"/>
        <v>-280</v>
      </c>
      <c r="AM17" s="56">
        <f t="shared" si="15"/>
        <v>21700</v>
      </c>
      <c r="AN17" s="56">
        <f t="shared" si="15"/>
        <v>20054.510000000002</v>
      </c>
      <c r="AO17" s="27">
        <f t="shared" si="15"/>
        <v>1645.4899999999993</v>
      </c>
    </row>
    <row r="18" spans="1:41" s="5" customFormat="1" ht="15" customHeight="1" thickBot="1">
      <c r="A18" s="45"/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 customHeight="1" thickBot="1">
      <c r="A19" s="159" t="s">
        <v>28</v>
      </c>
      <c r="B19" s="157"/>
      <c r="C19" s="150" t="s">
        <v>10</v>
      </c>
      <c r="D19" s="151"/>
      <c r="E19" s="152"/>
      <c r="F19" s="150" t="s">
        <v>11</v>
      </c>
      <c r="G19" s="153"/>
      <c r="H19" s="154"/>
      <c r="I19" s="150" t="s">
        <v>12</v>
      </c>
      <c r="J19" s="153"/>
      <c r="K19" s="154"/>
      <c r="L19" s="150" t="s">
        <v>13</v>
      </c>
      <c r="M19" s="153"/>
      <c r="N19" s="154"/>
      <c r="O19" s="150" t="s">
        <v>14</v>
      </c>
      <c r="P19" s="151"/>
      <c r="Q19" s="152"/>
      <c r="R19" s="150" t="s">
        <v>15</v>
      </c>
      <c r="S19" s="151"/>
      <c r="T19" s="152"/>
      <c r="U19" s="145" t="s">
        <v>16</v>
      </c>
      <c r="V19" s="146"/>
      <c r="W19" s="147"/>
      <c r="X19" s="145" t="s">
        <v>155</v>
      </c>
      <c r="Y19" s="146"/>
      <c r="Z19" s="147"/>
      <c r="AA19" s="145" t="s">
        <v>156</v>
      </c>
      <c r="AB19" s="146"/>
      <c r="AC19" s="147"/>
      <c r="AD19" s="145" t="s">
        <v>19</v>
      </c>
      <c r="AE19" s="146"/>
      <c r="AF19" s="147"/>
      <c r="AG19" s="145" t="s">
        <v>20</v>
      </c>
      <c r="AH19" s="148"/>
      <c r="AI19" s="149"/>
      <c r="AJ19" s="145" t="s">
        <v>21</v>
      </c>
      <c r="AK19" s="148"/>
      <c r="AL19" s="149"/>
      <c r="AM19" s="143" t="s">
        <v>160</v>
      </c>
      <c r="AN19" s="144"/>
      <c r="AO19" s="144"/>
    </row>
    <row r="20" spans="1:41" s="5" customFormat="1" ht="15" customHeight="1" thickBot="1">
      <c r="A20" s="163" t="s">
        <v>22</v>
      </c>
      <c r="B20" s="167"/>
      <c r="C20" s="136" t="s">
        <v>29</v>
      </c>
      <c r="D20" s="137" t="s">
        <v>30</v>
      </c>
      <c r="E20" s="138" t="s">
        <v>32</v>
      </c>
      <c r="F20" s="136" t="s">
        <v>29</v>
      </c>
      <c r="G20" s="137" t="s">
        <v>30</v>
      </c>
      <c r="H20" s="138" t="s">
        <v>32</v>
      </c>
      <c r="I20" s="137" t="s">
        <v>29</v>
      </c>
      <c r="J20" s="137" t="s">
        <v>30</v>
      </c>
      <c r="K20" s="137" t="s">
        <v>32</v>
      </c>
      <c r="L20" s="136" t="s">
        <v>29</v>
      </c>
      <c r="M20" s="137" t="s">
        <v>30</v>
      </c>
      <c r="N20" s="138" t="s">
        <v>32</v>
      </c>
      <c r="O20" s="137" t="s">
        <v>29</v>
      </c>
      <c r="P20" s="137" t="s">
        <v>30</v>
      </c>
      <c r="Q20" s="137" t="s">
        <v>32</v>
      </c>
      <c r="R20" s="136" t="s">
        <v>29</v>
      </c>
      <c r="S20" s="137" t="s">
        <v>30</v>
      </c>
      <c r="T20" s="138" t="s">
        <v>32</v>
      </c>
      <c r="U20" s="137" t="s">
        <v>29</v>
      </c>
      <c r="V20" s="137" t="s">
        <v>30</v>
      </c>
      <c r="W20" s="137" t="s">
        <v>32</v>
      </c>
      <c r="X20" s="136" t="s">
        <v>29</v>
      </c>
      <c r="Y20" s="137" t="s">
        <v>30</v>
      </c>
      <c r="Z20" s="138" t="s">
        <v>32</v>
      </c>
      <c r="AA20" s="137" t="s">
        <v>29</v>
      </c>
      <c r="AB20" s="137" t="s">
        <v>30</v>
      </c>
      <c r="AC20" s="137" t="s">
        <v>32</v>
      </c>
      <c r="AD20" s="136" t="s">
        <v>29</v>
      </c>
      <c r="AE20" s="137" t="s">
        <v>30</v>
      </c>
      <c r="AF20" s="138" t="s">
        <v>31</v>
      </c>
      <c r="AG20" s="137" t="s">
        <v>29</v>
      </c>
      <c r="AH20" s="137" t="s">
        <v>30</v>
      </c>
      <c r="AI20" s="137" t="s">
        <v>31</v>
      </c>
      <c r="AJ20" s="139" t="s">
        <v>29</v>
      </c>
      <c r="AK20" s="140" t="s">
        <v>30</v>
      </c>
      <c r="AL20" s="138" t="s">
        <v>32</v>
      </c>
      <c r="AM20" s="37" t="s">
        <v>29</v>
      </c>
      <c r="AN20" s="37" t="s">
        <v>30</v>
      </c>
      <c r="AO20" s="37" t="s">
        <v>32</v>
      </c>
    </row>
    <row r="21" spans="1:42" s="5" customFormat="1" ht="15" customHeight="1" thickBot="1">
      <c r="A21" s="29"/>
      <c r="B21" s="30" t="s">
        <v>26</v>
      </c>
      <c r="C21" s="93">
        <v>10350</v>
      </c>
      <c r="D21" s="94">
        <v>10200</v>
      </c>
      <c r="E21" s="95">
        <f>SUM(D21-C21)</f>
        <v>-150</v>
      </c>
      <c r="F21" s="96">
        <v>150</v>
      </c>
      <c r="G21" s="94">
        <v>5340.31</v>
      </c>
      <c r="H21" s="97">
        <f>SUM(G21-F21)</f>
        <v>5190.31</v>
      </c>
      <c r="I21" s="93">
        <v>300</v>
      </c>
      <c r="J21" s="94">
        <v>500</v>
      </c>
      <c r="K21" s="95">
        <f>SUM(J21-I21)</f>
        <v>200</v>
      </c>
      <c r="L21" s="96">
        <v>0</v>
      </c>
      <c r="M21" s="94">
        <v>25</v>
      </c>
      <c r="N21" s="97">
        <f>SUM(M21-L21)</f>
        <v>25</v>
      </c>
      <c r="O21" s="93">
        <v>0</v>
      </c>
      <c r="P21" s="94">
        <v>75.38</v>
      </c>
      <c r="Q21" s="95">
        <f>SUM(P21-O21)</f>
        <v>75.38</v>
      </c>
      <c r="R21" s="96">
        <v>175</v>
      </c>
      <c r="S21" s="94">
        <v>450</v>
      </c>
      <c r="T21" s="97">
        <f>SUM(S21-R21)</f>
        <v>275</v>
      </c>
      <c r="U21" s="93">
        <v>10350</v>
      </c>
      <c r="V21" s="94">
        <v>7050</v>
      </c>
      <c r="W21" s="95">
        <f>SUM(V21-U21)</f>
        <v>-3300</v>
      </c>
      <c r="X21" s="96">
        <v>175</v>
      </c>
      <c r="Y21" s="94">
        <v>375</v>
      </c>
      <c r="Z21" s="97">
        <f>SUM(Y21-X21)</f>
        <v>200</v>
      </c>
      <c r="AA21" s="93">
        <v>100</v>
      </c>
      <c r="AB21" s="94">
        <v>550</v>
      </c>
      <c r="AC21" s="95">
        <f>SUM(AB21-AA21)</f>
        <v>450</v>
      </c>
      <c r="AD21" s="96">
        <v>100</v>
      </c>
      <c r="AE21" s="94">
        <v>175</v>
      </c>
      <c r="AF21" s="97">
        <f>SUM(AE21-AD21)</f>
        <v>75</v>
      </c>
      <c r="AG21" s="93">
        <v>0</v>
      </c>
      <c r="AH21" s="94">
        <v>0</v>
      </c>
      <c r="AI21" s="95">
        <f>SUM(AH21-AG21)</f>
        <v>0</v>
      </c>
      <c r="AJ21" s="96">
        <v>0</v>
      </c>
      <c r="AK21" s="94">
        <v>0</v>
      </c>
      <c r="AL21" s="97">
        <f>SUM(AK21-AJ21)</f>
        <v>0</v>
      </c>
      <c r="AM21" s="102">
        <f>SUM(AJ21,AG21,AD21,AA21,X21,U21,R21,O21,L21,I21,F21,C21)</f>
        <v>21700</v>
      </c>
      <c r="AN21" s="104">
        <f>SUM(AK21,AH21,AE21,AB21,Y21,V21,S21,P21,M21,J21,G21,D21)</f>
        <v>24740.69</v>
      </c>
      <c r="AO21" s="103">
        <f>SUM(AL21,AI21,AF21,AC21,Z21,W21,T21,Q21,N21,K21,H21,E21)</f>
        <v>3040.6900000000005</v>
      </c>
      <c r="AP21" s="9"/>
    </row>
    <row r="22" spans="1:42" s="28" customFormat="1" ht="15" customHeight="1" thickBot="1">
      <c r="A22" s="31"/>
      <c r="B22" s="29" t="s">
        <v>27</v>
      </c>
      <c r="C22" s="56">
        <f aca="true" t="shared" si="16" ref="C22:AO22">SUM(C21:C21)</f>
        <v>10350</v>
      </c>
      <c r="D22" s="98">
        <f t="shared" si="16"/>
        <v>10200</v>
      </c>
      <c r="E22" s="99">
        <f t="shared" si="16"/>
        <v>-150</v>
      </c>
      <c r="F22" s="100">
        <f t="shared" si="16"/>
        <v>150</v>
      </c>
      <c r="G22" s="98">
        <f t="shared" si="16"/>
        <v>5340.31</v>
      </c>
      <c r="H22" s="101">
        <f t="shared" si="16"/>
        <v>5190.31</v>
      </c>
      <c r="I22" s="56">
        <f t="shared" si="16"/>
        <v>300</v>
      </c>
      <c r="J22" s="98">
        <f t="shared" si="16"/>
        <v>500</v>
      </c>
      <c r="K22" s="99">
        <f t="shared" si="16"/>
        <v>200</v>
      </c>
      <c r="L22" s="100">
        <f t="shared" si="16"/>
        <v>0</v>
      </c>
      <c r="M22" s="98">
        <f t="shared" si="16"/>
        <v>25</v>
      </c>
      <c r="N22" s="101">
        <f t="shared" si="16"/>
        <v>25</v>
      </c>
      <c r="O22" s="56">
        <f t="shared" si="16"/>
        <v>0</v>
      </c>
      <c r="P22" s="98">
        <f t="shared" si="16"/>
        <v>75.38</v>
      </c>
      <c r="Q22" s="99">
        <f t="shared" si="16"/>
        <v>75.38</v>
      </c>
      <c r="R22" s="100">
        <f t="shared" si="16"/>
        <v>175</v>
      </c>
      <c r="S22" s="98">
        <f t="shared" si="16"/>
        <v>450</v>
      </c>
      <c r="T22" s="101">
        <f t="shared" si="16"/>
        <v>275</v>
      </c>
      <c r="U22" s="56">
        <f t="shared" si="16"/>
        <v>10350</v>
      </c>
      <c r="V22" s="98">
        <f>SUM(V21)</f>
        <v>7050</v>
      </c>
      <c r="W22" s="99">
        <f t="shared" si="16"/>
        <v>-3300</v>
      </c>
      <c r="X22" s="100">
        <f t="shared" si="16"/>
        <v>175</v>
      </c>
      <c r="Y22" s="98">
        <f t="shared" si="16"/>
        <v>375</v>
      </c>
      <c r="Z22" s="101">
        <f t="shared" si="16"/>
        <v>200</v>
      </c>
      <c r="AA22" s="56">
        <f t="shared" si="16"/>
        <v>100</v>
      </c>
      <c r="AB22" s="98">
        <f>SUM(AB21)</f>
        <v>550</v>
      </c>
      <c r="AC22" s="99">
        <f t="shared" si="16"/>
        <v>450</v>
      </c>
      <c r="AD22" s="100">
        <f t="shared" si="16"/>
        <v>100</v>
      </c>
      <c r="AE22" s="98">
        <f t="shared" si="16"/>
        <v>175</v>
      </c>
      <c r="AF22" s="101">
        <f t="shared" si="16"/>
        <v>75</v>
      </c>
      <c r="AG22" s="56">
        <f t="shared" si="16"/>
        <v>0</v>
      </c>
      <c r="AH22" s="98">
        <f t="shared" si="16"/>
        <v>0</v>
      </c>
      <c r="AI22" s="99">
        <f t="shared" si="16"/>
        <v>0</v>
      </c>
      <c r="AJ22" s="100">
        <f t="shared" si="16"/>
        <v>0</v>
      </c>
      <c r="AK22" s="98">
        <f t="shared" si="16"/>
        <v>0</v>
      </c>
      <c r="AL22" s="101">
        <f t="shared" si="16"/>
        <v>0</v>
      </c>
      <c r="AM22" s="27">
        <f t="shared" si="16"/>
        <v>21700</v>
      </c>
      <c r="AN22" s="27">
        <f t="shared" si="16"/>
        <v>24740.69</v>
      </c>
      <c r="AO22" s="27">
        <f t="shared" si="16"/>
        <v>3040.6900000000005</v>
      </c>
      <c r="AP22" s="31"/>
    </row>
    <row r="23" spans="1:42" s="5" customFormat="1" ht="13.5" thickBot="1">
      <c r="A23" s="9"/>
      <c r="B23" s="9"/>
      <c r="AP23" s="9"/>
    </row>
    <row r="24" spans="1:38" ht="15" customHeight="1" thickBot="1">
      <c r="A24" s="159" t="s">
        <v>28</v>
      </c>
      <c r="B24" s="157"/>
      <c r="C24" s="150" t="s">
        <v>10</v>
      </c>
      <c r="D24" s="151"/>
      <c r="E24" s="152"/>
      <c r="F24" s="150" t="s">
        <v>11</v>
      </c>
      <c r="G24" s="153"/>
      <c r="H24" s="154"/>
      <c r="I24" s="150" t="s">
        <v>12</v>
      </c>
      <c r="J24" s="153"/>
      <c r="K24" s="154"/>
      <c r="L24" s="150" t="s">
        <v>13</v>
      </c>
      <c r="M24" s="153"/>
      <c r="N24" s="154"/>
      <c r="O24" s="150" t="s">
        <v>14</v>
      </c>
      <c r="P24" s="151"/>
      <c r="Q24" s="152"/>
      <c r="R24" s="150" t="s">
        <v>15</v>
      </c>
      <c r="S24" s="151"/>
      <c r="T24" s="152"/>
      <c r="U24" s="145" t="s">
        <v>16</v>
      </c>
      <c r="V24" s="146"/>
      <c r="W24" s="147"/>
      <c r="X24" s="145" t="s">
        <v>17</v>
      </c>
      <c r="Y24" s="146"/>
      <c r="Z24" s="147"/>
      <c r="AA24" s="145" t="s">
        <v>156</v>
      </c>
      <c r="AB24" s="146"/>
      <c r="AC24" s="147"/>
      <c r="AD24" s="145" t="s">
        <v>19</v>
      </c>
      <c r="AE24" s="146"/>
      <c r="AF24" s="147"/>
      <c r="AG24" s="145" t="s">
        <v>20</v>
      </c>
      <c r="AH24" s="148"/>
      <c r="AI24" s="149"/>
      <c r="AJ24" s="145" t="s">
        <v>21</v>
      </c>
      <c r="AK24" s="148"/>
      <c r="AL24" s="149"/>
    </row>
    <row r="25" spans="1:41" s="5" customFormat="1" ht="13.5" thickBot="1">
      <c r="A25" s="168" t="s">
        <v>109</v>
      </c>
      <c r="B25" s="169"/>
      <c r="C25" s="32" t="s">
        <v>108</v>
      </c>
      <c r="D25" s="33" t="s">
        <v>107</v>
      </c>
      <c r="E25" s="34" t="s">
        <v>105</v>
      </c>
      <c r="F25" s="32" t="s">
        <v>108</v>
      </c>
      <c r="G25" s="33" t="s">
        <v>107</v>
      </c>
      <c r="H25" s="34" t="s">
        <v>105</v>
      </c>
      <c r="I25" s="32" t="s">
        <v>108</v>
      </c>
      <c r="J25" s="33" t="s">
        <v>107</v>
      </c>
      <c r="K25" s="34" t="s">
        <v>105</v>
      </c>
      <c r="L25" s="32" t="s">
        <v>108</v>
      </c>
      <c r="M25" s="33" t="s">
        <v>107</v>
      </c>
      <c r="N25" s="34" t="s">
        <v>105</v>
      </c>
      <c r="O25" s="32" t="s">
        <v>108</v>
      </c>
      <c r="P25" s="33" t="s">
        <v>107</v>
      </c>
      <c r="Q25" s="34" t="s">
        <v>105</v>
      </c>
      <c r="R25" s="32" t="s">
        <v>108</v>
      </c>
      <c r="S25" s="33" t="s">
        <v>107</v>
      </c>
      <c r="T25" s="34" t="s">
        <v>105</v>
      </c>
      <c r="U25" s="40" t="s">
        <v>108</v>
      </c>
      <c r="V25" s="39" t="s">
        <v>107</v>
      </c>
      <c r="W25" s="41" t="s">
        <v>105</v>
      </c>
      <c r="X25" s="40" t="s">
        <v>108</v>
      </c>
      <c r="Y25" s="39" t="s">
        <v>107</v>
      </c>
      <c r="Z25" s="41" t="s">
        <v>105</v>
      </c>
      <c r="AA25" s="40" t="s">
        <v>108</v>
      </c>
      <c r="AB25" s="39" t="s">
        <v>107</v>
      </c>
      <c r="AC25" s="41" t="s">
        <v>105</v>
      </c>
      <c r="AD25" s="40" t="s">
        <v>108</v>
      </c>
      <c r="AE25" s="39" t="s">
        <v>107</v>
      </c>
      <c r="AF25" s="41" t="s">
        <v>105</v>
      </c>
      <c r="AG25" s="40" t="s">
        <v>108</v>
      </c>
      <c r="AH25" s="39" t="s">
        <v>107</v>
      </c>
      <c r="AI25" s="41" t="s">
        <v>105</v>
      </c>
      <c r="AJ25" s="40" t="s">
        <v>108</v>
      </c>
      <c r="AK25" s="39" t="s">
        <v>107</v>
      </c>
      <c r="AL25" s="41" t="s">
        <v>105</v>
      </c>
      <c r="AO25"/>
    </row>
    <row r="26" spans="1:41" s="5" customFormat="1" ht="15" customHeight="1" thickBot="1">
      <c r="A26" s="29"/>
      <c r="B26" s="29" t="s">
        <v>27</v>
      </c>
      <c r="C26" s="21">
        <f>SUM(D22)</f>
        <v>10200</v>
      </c>
      <c r="D26" s="22">
        <f>SUM(D17)</f>
        <v>1266.09</v>
      </c>
      <c r="E26" s="23">
        <f>SUM(C26-D26)</f>
        <v>8933.91</v>
      </c>
      <c r="F26" s="21">
        <f>SUM(E26+G22)</f>
        <v>14274.220000000001</v>
      </c>
      <c r="G26" s="22">
        <f>SUM(G17)</f>
        <v>732.53</v>
      </c>
      <c r="H26" s="23">
        <f>SUM(F26-G26)</f>
        <v>13541.69</v>
      </c>
      <c r="I26" s="21">
        <f>SUM(H26+J22)</f>
        <v>14041.69</v>
      </c>
      <c r="J26" s="22">
        <f>SUM(J17)</f>
        <v>1142.85</v>
      </c>
      <c r="K26" s="23">
        <f>SUM(I26-J26)</f>
        <v>12898.84</v>
      </c>
      <c r="L26" s="21">
        <f>SUM(K26+M22)</f>
        <v>12923.84</v>
      </c>
      <c r="M26" s="22">
        <f>SUM(M17)</f>
        <v>1852.67</v>
      </c>
      <c r="N26" s="23">
        <f>SUM(L26-M26)</f>
        <v>11071.17</v>
      </c>
      <c r="O26" s="21">
        <f>SUM(N26+P22)</f>
        <v>11146.55</v>
      </c>
      <c r="P26" s="22">
        <f>SUM(P17)</f>
        <v>1172.5900000000001</v>
      </c>
      <c r="Q26" s="23">
        <f>SUM(O26-P26)</f>
        <v>9973.96</v>
      </c>
      <c r="R26" s="21">
        <f>SUM(Q26+S22)</f>
        <v>10423.96</v>
      </c>
      <c r="S26" s="22">
        <f>SUM(S17)</f>
        <v>1250.46</v>
      </c>
      <c r="T26" s="23">
        <f>SUM(R26-S26)</f>
        <v>9173.5</v>
      </c>
      <c r="U26" s="4">
        <f>SUM(T26,V21)</f>
        <v>16223.5</v>
      </c>
      <c r="V26" s="1">
        <f>SUM(V17)</f>
        <v>2856.81</v>
      </c>
      <c r="W26" s="2">
        <f>SUM(U26-V26)</f>
        <v>13366.69</v>
      </c>
      <c r="X26" s="4">
        <f>SUM(W26,Y21)</f>
        <v>13741.69</v>
      </c>
      <c r="Y26" s="1">
        <f>SUM(Y17)</f>
        <v>1608.33</v>
      </c>
      <c r="Z26" s="2">
        <f>SUM(X26-Y26)</f>
        <v>12133.36</v>
      </c>
      <c r="AA26" s="4">
        <f>SUM(Z26,AB22)</f>
        <v>12683.36</v>
      </c>
      <c r="AB26" s="1">
        <f>SUM(AB17)</f>
        <v>2463.24</v>
      </c>
      <c r="AC26" s="2">
        <f>SUM(AA26-AB26)</f>
        <v>10220.12</v>
      </c>
      <c r="AD26" s="4">
        <f>SUM(AC26,AE22)</f>
        <v>10395.12</v>
      </c>
      <c r="AE26" s="1">
        <f>SUM(AE17)</f>
        <v>1126.96</v>
      </c>
      <c r="AF26" s="2">
        <f>SUM(AD26-AE26)</f>
        <v>9268.16</v>
      </c>
      <c r="AG26" s="4">
        <f>SUM(AF26+AH22)</f>
        <v>9268.16</v>
      </c>
      <c r="AH26" s="1">
        <f>SUM(AH17)</f>
        <v>2156.98</v>
      </c>
      <c r="AI26" s="2">
        <f>SUM(AG26-AH26)</f>
        <v>7111.18</v>
      </c>
      <c r="AJ26" s="4">
        <f>SUM(AI26+AK22)</f>
        <v>7111.18</v>
      </c>
      <c r="AK26" s="1">
        <f>SUM(AK17)</f>
        <v>2425</v>
      </c>
      <c r="AL26" s="2">
        <f>SUM(AJ26-AK26)</f>
        <v>4686.18</v>
      </c>
      <c r="AO26" s="175"/>
    </row>
    <row r="27" spans="34:40" ht="12.75">
      <c r="AH27" s="9"/>
      <c r="AI27" s="9"/>
      <c r="AJ27" s="9"/>
      <c r="AK27" s="9"/>
      <c r="AL27" s="9"/>
      <c r="AM27" s="9"/>
      <c r="AN27" s="9"/>
    </row>
    <row r="28" spans="34:40" ht="12.75">
      <c r="AH28" s="170"/>
      <c r="AI28" s="171"/>
      <c r="AJ28" s="171"/>
      <c r="AK28" s="171"/>
      <c r="AL28" s="172"/>
      <c r="AM28" s="9"/>
      <c r="AN28" s="9"/>
    </row>
    <row r="29" spans="5:40" ht="12.75">
      <c r="E29" s="38"/>
      <c r="F29" s="6"/>
      <c r="H29" s="6"/>
      <c r="AH29" s="171"/>
      <c r="AI29" s="171"/>
      <c r="AJ29" s="171"/>
      <c r="AK29" s="171"/>
      <c r="AL29" s="173"/>
      <c r="AM29" s="9"/>
      <c r="AN29" s="9"/>
    </row>
    <row r="30" spans="5:40" ht="12.75">
      <c r="E30" s="38"/>
      <c r="F30" s="6"/>
      <c r="H30" s="47"/>
      <c r="I30" s="6"/>
      <c r="S30" s="6"/>
      <c r="V30" s="6"/>
      <c r="AC30" s="162"/>
      <c r="AD30" s="162"/>
      <c r="AE30" s="162"/>
      <c r="AF30" s="106"/>
      <c r="AH30" s="170"/>
      <c r="AI30" s="171"/>
      <c r="AJ30" s="171"/>
      <c r="AK30" s="171"/>
      <c r="AL30" s="174"/>
      <c r="AM30" s="9"/>
      <c r="AN30" s="9"/>
    </row>
    <row r="31" spans="5:40" ht="12.75">
      <c r="E31" s="38"/>
      <c r="H31" s="6"/>
      <c r="AC31" s="92"/>
      <c r="AD31" s="92"/>
      <c r="AE31" s="92"/>
      <c r="AF31" s="6"/>
      <c r="AH31" s="9"/>
      <c r="AI31" s="9"/>
      <c r="AJ31" s="9"/>
      <c r="AK31" s="173"/>
      <c r="AL31" s="9"/>
      <c r="AM31" s="9"/>
      <c r="AN31" s="9"/>
    </row>
    <row r="32" spans="5:40" ht="12.75">
      <c r="E32" s="38"/>
      <c r="U32" s="6"/>
      <c r="AC32" s="92"/>
      <c r="AD32" s="162"/>
      <c r="AE32" s="162"/>
      <c r="AF32" s="107"/>
      <c r="AH32" s="9"/>
      <c r="AI32" s="9"/>
      <c r="AJ32" s="9"/>
      <c r="AK32" s="9"/>
      <c r="AL32" s="9"/>
      <c r="AM32" s="9"/>
      <c r="AN32" s="9"/>
    </row>
    <row r="33" spans="6:40" ht="12.75">
      <c r="F33" s="6"/>
      <c r="AH33" s="9"/>
      <c r="AI33" s="9"/>
      <c r="AJ33" s="9"/>
      <c r="AK33" s="9"/>
      <c r="AL33" s="9"/>
      <c r="AM33" s="9"/>
      <c r="AN33" s="9"/>
    </row>
    <row r="36" ht="12.75">
      <c r="F36" s="6"/>
    </row>
  </sheetData>
  <mergeCells count="49">
    <mergeCell ref="AD32:AE32"/>
    <mergeCell ref="A20:B20"/>
    <mergeCell ref="A25:B25"/>
    <mergeCell ref="AJ24:AL24"/>
    <mergeCell ref="AH28:AK28"/>
    <mergeCell ref="F24:H24"/>
    <mergeCell ref="I24:K24"/>
    <mergeCell ref="L24:N24"/>
    <mergeCell ref="O24:Q24"/>
    <mergeCell ref="A24:B24"/>
    <mergeCell ref="C24:E24"/>
    <mergeCell ref="A4:B4"/>
    <mergeCell ref="R3:T3"/>
    <mergeCell ref="A19:B19"/>
    <mergeCell ref="C19:E19"/>
    <mergeCell ref="O3:Q3"/>
    <mergeCell ref="L3:N3"/>
    <mergeCell ref="I3:K3"/>
    <mergeCell ref="A3:B3"/>
    <mergeCell ref="F3:H3"/>
    <mergeCell ref="C3:E3"/>
    <mergeCell ref="AH30:AK30"/>
    <mergeCell ref="AD24:AF24"/>
    <mergeCell ref="AG24:AI24"/>
    <mergeCell ref="AH29:AK29"/>
    <mergeCell ref="AC30:AE30"/>
    <mergeCell ref="R24:T24"/>
    <mergeCell ref="U24:W24"/>
    <mergeCell ref="X24:Z24"/>
    <mergeCell ref="AA24:AC24"/>
    <mergeCell ref="AM3:AO3"/>
    <mergeCell ref="X3:Z3"/>
    <mergeCell ref="U3:W3"/>
    <mergeCell ref="AJ3:AL3"/>
    <mergeCell ref="AG3:AI3"/>
    <mergeCell ref="AD3:AF3"/>
    <mergeCell ref="AA3:AC3"/>
    <mergeCell ref="F19:H19"/>
    <mergeCell ref="I19:K19"/>
    <mergeCell ref="L19:N19"/>
    <mergeCell ref="O19:Q19"/>
    <mergeCell ref="R19:T19"/>
    <mergeCell ref="U19:W19"/>
    <mergeCell ref="X19:Z19"/>
    <mergeCell ref="AA19:AC19"/>
    <mergeCell ref="AM19:AO19"/>
    <mergeCell ref="AD19:AF19"/>
    <mergeCell ref="AG19:AI19"/>
    <mergeCell ref="AJ19:AL19"/>
  </mergeCells>
  <printOptions/>
  <pageMargins left="0.25" right="0.25" top="0.25" bottom="0.5" header="0.5" footer="0.5"/>
  <pageSetup fitToHeight="5" horizontalDpi="600" verticalDpi="600" orientation="landscape" pageOrder="overThenDown" paperSize="5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workbookViewId="0" topLeftCell="A1">
      <selection activeCell="K19" sqref="K19"/>
    </sheetView>
  </sheetViews>
  <sheetFormatPr defaultColWidth="9.140625" defaultRowHeight="12.75"/>
  <cols>
    <col min="1" max="1" width="10.7109375" style="3" bestFit="1" customWidth="1"/>
    <col min="2" max="2" width="11.28125" style="3" bestFit="1" customWidth="1"/>
    <col min="3" max="3" width="10.28125" style="3" bestFit="1" customWidth="1"/>
    <col min="4" max="4" width="53.28125" style="3" bestFit="1" customWidth="1"/>
    <col min="5" max="5" width="11.421875" style="50" bestFit="1" customWidth="1"/>
    <col min="6" max="6" width="11.28125" style="50" bestFit="1" customWidth="1"/>
    <col min="7" max="7" width="10.7109375" style="53" bestFit="1" customWidth="1"/>
    <col min="8" max="8" width="11.421875" style="53" bestFit="1" customWidth="1"/>
    <col min="9" max="10" width="10.28125" style="0" bestFit="1" customWidth="1"/>
    <col min="11" max="11" width="11.28125" style="0" bestFit="1" customWidth="1"/>
    <col min="12" max="16384" width="9.00390625" style="0" customWidth="1"/>
  </cols>
  <sheetData>
    <row r="1" spans="1:8" ht="12.75">
      <c r="A1" s="75" t="s">
        <v>35</v>
      </c>
      <c r="B1" s="76" t="s">
        <v>36</v>
      </c>
      <c r="C1" s="76" t="s">
        <v>38</v>
      </c>
      <c r="D1" s="76" t="s">
        <v>28</v>
      </c>
      <c r="E1" s="77" t="s">
        <v>40</v>
      </c>
      <c r="F1" s="77" t="s">
        <v>41</v>
      </c>
      <c r="G1" s="77" t="s">
        <v>158</v>
      </c>
      <c r="H1" s="78" t="s">
        <v>159</v>
      </c>
    </row>
    <row r="2" spans="1:8" ht="12.75">
      <c r="A2" s="112"/>
      <c r="B2" s="113" t="s">
        <v>37</v>
      </c>
      <c r="C2" s="113" t="s">
        <v>39</v>
      </c>
      <c r="D2" s="113"/>
      <c r="E2" s="114"/>
      <c r="F2" s="114"/>
      <c r="G2" s="115"/>
      <c r="H2" s="116"/>
    </row>
    <row r="3" spans="1:8" s="5" customFormat="1" ht="12.75">
      <c r="A3" s="129"/>
      <c r="B3" s="130"/>
      <c r="C3" s="130"/>
      <c r="D3" s="130"/>
      <c r="E3" s="131"/>
      <c r="F3" s="131"/>
      <c r="G3" s="132"/>
      <c r="H3" s="133"/>
    </row>
    <row r="4" spans="1:8" s="5" customFormat="1" ht="12.75">
      <c r="A4" s="124" t="s">
        <v>166</v>
      </c>
      <c r="B4" s="125" t="s">
        <v>38</v>
      </c>
      <c r="C4" s="126" t="s">
        <v>167</v>
      </c>
      <c r="D4" s="66" t="s">
        <v>101</v>
      </c>
      <c r="E4" s="134">
        <v>475</v>
      </c>
      <c r="F4" s="127" t="s">
        <v>44</v>
      </c>
      <c r="G4" s="59"/>
      <c r="H4" s="79"/>
    </row>
    <row r="5" spans="1:8" s="5" customFormat="1" ht="12.75">
      <c r="A5" s="124" t="s">
        <v>168</v>
      </c>
      <c r="B5" s="125" t="s">
        <v>40</v>
      </c>
      <c r="C5" s="127" t="s">
        <v>44</v>
      </c>
      <c r="D5" s="128" t="s">
        <v>51</v>
      </c>
      <c r="E5" s="134">
        <v>651.51</v>
      </c>
      <c r="F5" s="127" t="s">
        <v>44</v>
      </c>
      <c r="G5" s="59"/>
      <c r="H5" s="79"/>
    </row>
    <row r="6" spans="1:8" s="5" customFormat="1" ht="12.75">
      <c r="A6" s="124" t="s">
        <v>169</v>
      </c>
      <c r="B6" s="125" t="s">
        <v>38</v>
      </c>
      <c r="C6" s="126" t="s">
        <v>170</v>
      </c>
      <c r="D6" s="128" t="s">
        <v>171</v>
      </c>
      <c r="E6" s="134">
        <v>1030.47</v>
      </c>
      <c r="F6" s="127" t="s">
        <v>44</v>
      </c>
      <c r="G6" s="135">
        <f>SUM(E4:E6)</f>
        <v>2156.98</v>
      </c>
      <c r="H6" s="79">
        <f>SUM(F4:F6)</f>
        <v>0</v>
      </c>
    </row>
    <row r="7" spans="1:9" s="5" customFormat="1" ht="12.75">
      <c r="A7" s="117" t="s">
        <v>114</v>
      </c>
      <c r="B7" s="118" t="s">
        <v>38</v>
      </c>
      <c r="C7" s="119" t="s">
        <v>115</v>
      </c>
      <c r="D7" s="120" t="s">
        <v>152</v>
      </c>
      <c r="E7" s="121">
        <v>475</v>
      </c>
      <c r="F7" s="121" t="s">
        <v>44</v>
      </c>
      <c r="G7" s="122"/>
      <c r="H7" s="123"/>
      <c r="I7" s="48"/>
    </row>
    <row r="8" spans="1:9" s="5" customFormat="1" ht="12.75">
      <c r="A8" s="80" t="s">
        <v>116</v>
      </c>
      <c r="B8" s="61" t="s">
        <v>40</v>
      </c>
      <c r="C8" s="65" t="s">
        <v>44</v>
      </c>
      <c r="D8" s="60" t="s">
        <v>51</v>
      </c>
      <c r="E8" s="63">
        <v>651.96</v>
      </c>
      <c r="F8" s="63" t="s">
        <v>44</v>
      </c>
      <c r="G8" s="64"/>
      <c r="H8" s="81"/>
      <c r="I8" s="48"/>
    </row>
    <row r="9" spans="1:9" s="5" customFormat="1" ht="12.75">
      <c r="A9" s="80" t="s">
        <v>116</v>
      </c>
      <c r="B9" s="61" t="s">
        <v>48</v>
      </c>
      <c r="C9" s="65" t="s">
        <v>44</v>
      </c>
      <c r="D9" s="60" t="s">
        <v>49</v>
      </c>
      <c r="E9" s="63" t="s">
        <v>44</v>
      </c>
      <c r="F9" s="63">
        <v>175</v>
      </c>
      <c r="G9" s="64">
        <f>SUM(E7:E9)</f>
        <v>1126.96</v>
      </c>
      <c r="H9" s="81">
        <f>SUM(F7:F9)</f>
        <v>175</v>
      </c>
      <c r="I9" s="48"/>
    </row>
    <row r="10" spans="1:9" s="5" customFormat="1" ht="12.75">
      <c r="A10" s="82" t="s">
        <v>117</v>
      </c>
      <c r="B10" s="67" t="s">
        <v>38</v>
      </c>
      <c r="C10" s="68" t="s">
        <v>118</v>
      </c>
      <c r="D10" s="66" t="s">
        <v>154</v>
      </c>
      <c r="E10" s="69">
        <v>1342.5</v>
      </c>
      <c r="F10" s="69" t="s">
        <v>44</v>
      </c>
      <c r="G10" s="70"/>
      <c r="H10" s="83"/>
      <c r="I10" s="48"/>
    </row>
    <row r="11" spans="1:9" s="5" customFormat="1" ht="12.75">
      <c r="A11" s="82" t="s">
        <v>119</v>
      </c>
      <c r="B11" s="67" t="s">
        <v>38</v>
      </c>
      <c r="C11" s="68" t="s">
        <v>120</v>
      </c>
      <c r="D11" s="66" t="s">
        <v>152</v>
      </c>
      <c r="E11" s="69">
        <v>475</v>
      </c>
      <c r="F11" s="69" t="s">
        <v>44</v>
      </c>
      <c r="G11" s="70"/>
      <c r="H11" s="83"/>
      <c r="I11" s="48"/>
    </row>
    <row r="12" spans="1:9" s="5" customFormat="1" ht="12.75">
      <c r="A12" s="82" t="s">
        <v>121</v>
      </c>
      <c r="B12" s="67" t="s">
        <v>40</v>
      </c>
      <c r="C12" s="71" t="s">
        <v>44</v>
      </c>
      <c r="D12" s="66" t="s">
        <v>51</v>
      </c>
      <c r="E12" s="69">
        <v>645.74</v>
      </c>
      <c r="F12" s="69" t="s">
        <v>44</v>
      </c>
      <c r="G12" s="70"/>
      <c r="H12" s="83"/>
      <c r="I12" s="48"/>
    </row>
    <row r="13" spans="1:9" s="5" customFormat="1" ht="12.75">
      <c r="A13" s="82" t="s">
        <v>122</v>
      </c>
      <c r="B13" s="67" t="s">
        <v>48</v>
      </c>
      <c r="C13" s="71" t="s">
        <v>44</v>
      </c>
      <c r="D13" s="66" t="s">
        <v>49</v>
      </c>
      <c r="E13" s="69" t="s">
        <v>44</v>
      </c>
      <c r="F13" s="69">
        <v>550</v>
      </c>
      <c r="G13" s="70">
        <f>SUM(E10:E13)</f>
        <v>2463.24</v>
      </c>
      <c r="H13" s="83">
        <f>SUM(F10:F13)</f>
        <v>550</v>
      </c>
      <c r="I13" s="48"/>
    </row>
    <row r="14" spans="1:9" s="5" customFormat="1" ht="12.75">
      <c r="A14" s="80" t="s">
        <v>123</v>
      </c>
      <c r="B14" s="61" t="s">
        <v>38</v>
      </c>
      <c r="C14" s="62" t="s">
        <v>124</v>
      </c>
      <c r="D14" s="60" t="s">
        <v>152</v>
      </c>
      <c r="E14" s="63">
        <v>475</v>
      </c>
      <c r="F14" s="63" t="s">
        <v>44</v>
      </c>
      <c r="G14" s="64"/>
      <c r="H14" s="81"/>
      <c r="I14" s="48"/>
    </row>
    <row r="15" spans="1:9" s="5" customFormat="1" ht="12.75">
      <c r="A15" s="80" t="s">
        <v>125</v>
      </c>
      <c r="B15" s="61" t="s">
        <v>38</v>
      </c>
      <c r="C15" s="62" t="s">
        <v>126</v>
      </c>
      <c r="D15" s="60" t="s">
        <v>157</v>
      </c>
      <c r="E15" s="63">
        <v>487.38</v>
      </c>
      <c r="F15" s="63" t="s">
        <v>44</v>
      </c>
      <c r="G15" s="64"/>
      <c r="H15" s="81"/>
      <c r="I15" s="48"/>
    </row>
    <row r="16" spans="1:9" s="5" customFormat="1" ht="12.75">
      <c r="A16" s="80" t="s">
        <v>127</v>
      </c>
      <c r="B16" s="61" t="s">
        <v>48</v>
      </c>
      <c r="C16" s="65" t="s">
        <v>44</v>
      </c>
      <c r="D16" s="60" t="s">
        <v>49</v>
      </c>
      <c r="E16" s="63" t="s">
        <v>44</v>
      </c>
      <c r="F16" s="63">
        <v>175</v>
      </c>
      <c r="G16" s="64"/>
      <c r="H16" s="81"/>
      <c r="I16" s="48"/>
    </row>
    <row r="17" spans="1:9" s="5" customFormat="1" ht="12.75">
      <c r="A17" s="80" t="s">
        <v>128</v>
      </c>
      <c r="B17" s="61" t="s">
        <v>48</v>
      </c>
      <c r="C17" s="65" t="s">
        <v>44</v>
      </c>
      <c r="D17" s="60" t="s">
        <v>49</v>
      </c>
      <c r="E17" s="63" t="s">
        <v>44</v>
      </c>
      <c r="F17" s="63">
        <v>200</v>
      </c>
      <c r="G17" s="64"/>
      <c r="H17" s="81"/>
      <c r="I17" s="48"/>
    </row>
    <row r="18" spans="1:9" s="5" customFormat="1" ht="12.75">
      <c r="A18" s="80" t="s">
        <v>129</v>
      </c>
      <c r="B18" s="61" t="s">
        <v>40</v>
      </c>
      <c r="C18" s="65" t="s">
        <v>44</v>
      </c>
      <c r="D18" s="60" t="s">
        <v>51</v>
      </c>
      <c r="E18" s="63">
        <v>645.95</v>
      </c>
      <c r="F18" s="63" t="s">
        <v>44</v>
      </c>
      <c r="G18" s="64">
        <f>SUM(E14:E18)</f>
        <v>1608.33</v>
      </c>
      <c r="H18" s="81">
        <f>SUM(F14:F18)</f>
        <v>375</v>
      </c>
      <c r="I18" s="48"/>
    </row>
    <row r="19" spans="1:9" s="5" customFormat="1" ht="12.75">
      <c r="A19" s="82" t="s">
        <v>130</v>
      </c>
      <c r="B19" s="67" t="s">
        <v>41</v>
      </c>
      <c r="C19" s="71" t="s">
        <v>44</v>
      </c>
      <c r="D19" s="66" t="s">
        <v>79</v>
      </c>
      <c r="E19" s="69" t="s">
        <v>44</v>
      </c>
      <c r="F19" s="69">
        <v>150</v>
      </c>
      <c r="G19" s="70"/>
      <c r="H19" s="83"/>
      <c r="I19" s="48"/>
    </row>
    <row r="20" spans="1:9" s="5" customFormat="1" ht="12.75">
      <c r="A20" s="82" t="s">
        <v>131</v>
      </c>
      <c r="B20" s="67" t="s">
        <v>48</v>
      </c>
      <c r="C20" s="71" t="s">
        <v>44</v>
      </c>
      <c r="D20" s="66" t="s">
        <v>49</v>
      </c>
      <c r="E20" s="69" t="s">
        <v>44</v>
      </c>
      <c r="F20" s="69">
        <v>350</v>
      </c>
      <c r="G20" s="70"/>
      <c r="H20" s="83"/>
      <c r="I20" s="48"/>
    </row>
    <row r="21" spans="1:8" s="48" customFormat="1" ht="12.75">
      <c r="A21" s="82" t="s">
        <v>132</v>
      </c>
      <c r="B21" s="67" t="s">
        <v>38</v>
      </c>
      <c r="C21" s="68" t="s">
        <v>133</v>
      </c>
      <c r="D21" s="66" t="s">
        <v>153</v>
      </c>
      <c r="E21" s="69">
        <v>69.43</v>
      </c>
      <c r="F21" s="69" t="s">
        <v>44</v>
      </c>
      <c r="G21" s="70"/>
      <c r="H21" s="83"/>
    </row>
    <row r="22" spans="1:8" s="48" customFormat="1" ht="12.75">
      <c r="A22" s="82" t="s">
        <v>134</v>
      </c>
      <c r="B22" s="67" t="s">
        <v>48</v>
      </c>
      <c r="C22" s="71" t="s">
        <v>44</v>
      </c>
      <c r="D22" s="66" t="s">
        <v>49</v>
      </c>
      <c r="E22" s="69" t="s">
        <v>44</v>
      </c>
      <c r="F22" s="69">
        <v>850</v>
      </c>
      <c r="G22" s="70"/>
      <c r="H22" s="83"/>
    </row>
    <row r="23" spans="1:8" s="48" customFormat="1" ht="12.75">
      <c r="A23" s="82" t="s">
        <v>135</v>
      </c>
      <c r="B23" s="67" t="s">
        <v>48</v>
      </c>
      <c r="C23" s="71" t="s">
        <v>44</v>
      </c>
      <c r="D23" s="66" t="s">
        <v>49</v>
      </c>
      <c r="E23" s="69" t="s">
        <v>44</v>
      </c>
      <c r="F23" s="69">
        <v>900</v>
      </c>
      <c r="G23" s="70"/>
      <c r="H23" s="83"/>
    </row>
    <row r="24" spans="1:9" s="48" customFormat="1" ht="12.75">
      <c r="A24" s="82" t="s">
        <v>136</v>
      </c>
      <c r="B24" s="67" t="s">
        <v>48</v>
      </c>
      <c r="C24" s="71" t="s">
        <v>44</v>
      </c>
      <c r="D24" s="66" t="s">
        <v>49</v>
      </c>
      <c r="E24" s="69" t="s">
        <v>44</v>
      </c>
      <c r="F24" s="69">
        <v>1200</v>
      </c>
      <c r="G24" s="70"/>
      <c r="H24" s="83"/>
      <c r="I24" s="108"/>
    </row>
    <row r="25" spans="1:8" s="48" customFormat="1" ht="12.75">
      <c r="A25" s="82" t="s">
        <v>137</v>
      </c>
      <c r="B25" s="67" t="s">
        <v>38</v>
      </c>
      <c r="C25" s="71" t="s">
        <v>138</v>
      </c>
      <c r="D25" s="66" t="s">
        <v>165</v>
      </c>
      <c r="E25" s="69">
        <v>80</v>
      </c>
      <c r="F25" s="69" t="s">
        <v>44</v>
      </c>
      <c r="G25" s="70"/>
      <c r="H25" s="83"/>
    </row>
    <row r="26" spans="1:8" s="48" customFormat="1" ht="12.75">
      <c r="A26" s="82" t="s">
        <v>137</v>
      </c>
      <c r="B26" s="67" t="s">
        <v>38</v>
      </c>
      <c r="C26" s="71" t="s">
        <v>139</v>
      </c>
      <c r="D26" s="66" t="s">
        <v>161</v>
      </c>
      <c r="E26" s="69">
        <v>475</v>
      </c>
      <c r="F26" s="69" t="s">
        <v>44</v>
      </c>
      <c r="G26" s="70"/>
      <c r="H26" s="83"/>
    </row>
    <row r="27" spans="1:8" s="48" customFormat="1" ht="12.75">
      <c r="A27" s="82" t="s">
        <v>140</v>
      </c>
      <c r="B27" s="67" t="s">
        <v>38</v>
      </c>
      <c r="C27" s="71" t="s">
        <v>141</v>
      </c>
      <c r="D27" s="66" t="s">
        <v>112</v>
      </c>
      <c r="E27" s="69">
        <v>636</v>
      </c>
      <c r="F27" s="69" t="s">
        <v>44</v>
      </c>
      <c r="G27" s="70"/>
      <c r="H27" s="83"/>
    </row>
    <row r="28" spans="1:8" s="48" customFormat="1" ht="12.75">
      <c r="A28" s="82" t="s">
        <v>142</v>
      </c>
      <c r="B28" s="67" t="s">
        <v>38</v>
      </c>
      <c r="C28" s="71" t="s">
        <v>143</v>
      </c>
      <c r="D28" s="66" t="s">
        <v>164</v>
      </c>
      <c r="E28" s="69">
        <v>600.47</v>
      </c>
      <c r="F28" s="69" t="s">
        <v>44</v>
      </c>
      <c r="G28" s="70"/>
      <c r="H28" s="83"/>
    </row>
    <row r="29" spans="1:8" s="48" customFormat="1" ht="12.75">
      <c r="A29" s="82" t="s">
        <v>142</v>
      </c>
      <c r="B29" s="67" t="s">
        <v>48</v>
      </c>
      <c r="C29" s="71" t="s">
        <v>44</v>
      </c>
      <c r="D29" s="66" t="s">
        <v>49</v>
      </c>
      <c r="E29" s="69" t="s">
        <v>44</v>
      </c>
      <c r="F29" s="69">
        <v>750</v>
      </c>
      <c r="G29" s="70"/>
      <c r="H29" s="83"/>
    </row>
    <row r="30" spans="1:8" s="48" customFormat="1" ht="12.75">
      <c r="A30" s="82" t="s">
        <v>142</v>
      </c>
      <c r="B30" s="67" t="s">
        <v>48</v>
      </c>
      <c r="C30" s="71" t="s">
        <v>44</v>
      </c>
      <c r="D30" s="66" t="s">
        <v>49</v>
      </c>
      <c r="E30" s="69" t="s">
        <v>44</v>
      </c>
      <c r="F30" s="69">
        <v>900</v>
      </c>
      <c r="G30" s="70"/>
      <c r="H30" s="83"/>
    </row>
    <row r="31" spans="1:8" s="48" customFormat="1" ht="12.75">
      <c r="A31" s="82" t="s">
        <v>144</v>
      </c>
      <c r="B31" s="67" t="s">
        <v>48</v>
      </c>
      <c r="C31" s="71" t="s">
        <v>44</v>
      </c>
      <c r="D31" s="66" t="s">
        <v>49</v>
      </c>
      <c r="E31" s="69" t="s">
        <v>44</v>
      </c>
      <c r="F31" s="69">
        <v>750</v>
      </c>
      <c r="G31" s="70"/>
      <c r="H31" s="83"/>
    </row>
    <row r="32" spans="1:8" s="48" customFormat="1" ht="12.75">
      <c r="A32" s="82" t="s">
        <v>145</v>
      </c>
      <c r="B32" s="67" t="s">
        <v>38</v>
      </c>
      <c r="C32" s="71" t="s">
        <v>146</v>
      </c>
      <c r="D32" s="66" t="s">
        <v>163</v>
      </c>
      <c r="E32" s="69">
        <v>350</v>
      </c>
      <c r="F32" s="69" t="s">
        <v>44</v>
      </c>
      <c r="G32" s="70"/>
      <c r="H32" s="83"/>
    </row>
    <row r="33" spans="1:8" s="48" customFormat="1" ht="12.75">
      <c r="A33" s="82" t="s">
        <v>147</v>
      </c>
      <c r="B33" s="67" t="s">
        <v>40</v>
      </c>
      <c r="C33" s="71" t="s">
        <v>44</v>
      </c>
      <c r="D33" s="66" t="s">
        <v>51</v>
      </c>
      <c r="E33" s="69">
        <v>645.91</v>
      </c>
      <c r="F33" s="69" t="s">
        <v>44</v>
      </c>
      <c r="G33" s="70"/>
      <c r="H33" s="83"/>
    </row>
    <row r="34" spans="1:8" s="48" customFormat="1" ht="12.75">
      <c r="A34" s="82" t="s">
        <v>147</v>
      </c>
      <c r="B34" s="67" t="s">
        <v>48</v>
      </c>
      <c r="C34" s="71" t="s">
        <v>44</v>
      </c>
      <c r="D34" s="66" t="s">
        <v>49</v>
      </c>
      <c r="E34" s="69" t="s">
        <v>44</v>
      </c>
      <c r="F34" s="69">
        <v>1200</v>
      </c>
      <c r="G34" s="70">
        <f>SUM(E19:E34)</f>
        <v>2856.81</v>
      </c>
      <c r="H34" s="83">
        <f>SUM(F19:F34)</f>
        <v>7050</v>
      </c>
    </row>
    <row r="35" spans="1:8" s="48" customFormat="1" ht="12.75">
      <c r="A35" s="80" t="s">
        <v>148</v>
      </c>
      <c r="B35" s="61" t="s">
        <v>38</v>
      </c>
      <c r="C35" s="65" t="s">
        <v>149</v>
      </c>
      <c r="D35" s="60" t="s">
        <v>162</v>
      </c>
      <c r="E35" s="63">
        <v>42</v>
      </c>
      <c r="F35" s="63" t="s">
        <v>44</v>
      </c>
      <c r="G35" s="64"/>
      <c r="H35" s="81"/>
    </row>
    <row r="36" spans="1:8" s="48" customFormat="1" ht="12.75">
      <c r="A36" s="80" t="s">
        <v>150</v>
      </c>
      <c r="B36" s="61" t="s">
        <v>48</v>
      </c>
      <c r="C36" s="65" t="s">
        <v>44</v>
      </c>
      <c r="D36" s="60" t="s">
        <v>49</v>
      </c>
      <c r="E36" s="63" t="s">
        <v>44</v>
      </c>
      <c r="F36" s="63">
        <v>150</v>
      </c>
      <c r="G36" s="64"/>
      <c r="H36" s="81"/>
    </row>
    <row r="37" spans="1:8" s="48" customFormat="1" ht="12.75">
      <c r="A37" s="80" t="s">
        <v>151</v>
      </c>
      <c r="B37" s="61" t="s">
        <v>48</v>
      </c>
      <c r="C37" s="65" t="s">
        <v>44</v>
      </c>
      <c r="D37" s="60" t="s">
        <v>49</v>
      </c>
      <c r="E37" s="63" t="s">
        <v>44</v>
      </c>
      <c r="F37" s="63">
        <v>150</v>
      </c>
      <c r="G37" s="64"/>
      <c r="H37" s="81"/>
    </row>
    <row r="38" spans="1:9" s="48" customFormat="1" ht="12.75">
      <c r="A38" s="80" t="s">
        <v>42</v>
      </c>
      <c r="B38" s="61" t="s">
        <v>38</v>
      </c>
      <c r="C38" s="62" t="s">
        <v>43</v>
      </c>
      <c r="D38" s="60" t="s">
        <v>101</v>
      </c>
      <c r="E38" s="72">
        <v>475</v>
      </c>
      <c r="F38" s="72"/>
      <c r="G38" s="73"/>
      <c r="H38" s="84"/>
      <c r="I38"/>
    </row>
    <row r="39" spans="1:9" s="48" customFormat="1" ht="12.75">
      <c r="A39" s="80" t="s">
        <v>45</v>
      </c>
      <c r="B39" s="61" t="s">
        <v>38</v>
      </c>
      <c r="C39" s="62" t="s">
        <v>46</v>
      </c>
      <c r="D39" s="60" t="s">
        <v>102</v>
      </c>
      <c r="E39" s="72">
        <v>100</v>
      </c>
      <c r="F39" s="72"/>
      <c r="G39" s="73"/>
      <c r="H39" s="84"/>
      <c r="I39"/>
    </row>
    <row r="40" spans="1:9" s="48" customFormat="1" ht="12.75">
      <c r="A40" s="80" t="s">
        <v>47</v>
      </c>
      <c r="B40" s="61" t="s">
        <v>48</v>
      </c>
      <c r="C40" s="65" t="s">
        <v>44</v>
      </c>
      <c r="D40" s="60" t="s">
        <v>49</v>
      </c>
      <c r="E40" s="72"/>
      <c r="F40" s="72">
        <v>150</v>
      </c>
      <c r="G40" s="73"/>
      <c r="H40" s="84"/>
      <c r="I40"/>
    </row>
    <row r="41" spans="1:9" s="48" customFormat="1" ht="12.75">
      <c r="A41" s="80" t="s">
        <v>50</v>
      </c>
      <c r="B41" s="61" t="s">
        <v>40</v>
      </c>
      <c r="C41" s="65" t="s">
        <v>44</v>
      </c>
      <c r="D41" s="60" t="s">
        <v>51</v>
      </c>
      <c r="E41" s="72">
        <v>633.46</v>
      </c>
      <c r="F41" s="72"/>
      <c r="G41" s="73">
        <f>SUM(E35:E41)</f>
        <v>1250.46</v>
      </c>
      <c r="H41" s="84">
        <f>SUM(F35:F41)</f>
        <v>450</v>
      </c>
      <c r="I41"/>
    </row>
    <row r="42" spans="1:9" s="48" customFormat="1" ht="12.75">
      <c r="A42" s="82" t="s">
        <v>52</v>
      </c>
      <c r="B42" s="67" t="s">
        <v>38</v>
      </c>
      <c r="C42" s="68" t="s">
        <v>53</v>
      </c>
      <c r="D42" s="66" t="s">
        <v>101</v>
      </c>
      <c r="E42" s="74">
        <v>540</v>
      </c>
      <c r="F42" s="74"/>
      <c r="G42" s="59"/>
      <c r="H42" s="79"/>
      <c r="I42"/>
    </row>
    <row r="43" spans="1:9" s="48" customFormat="1" ht="12.75">
      <c r="A43" s="82" t="s">
        <v>54</v>
      </c>
      <c r="B43" s="67" t="s">
        <v>48</v>
      </c>
      <c r="C43" s="71" t="s">
        <v>44</v>
      </c>
      <c r="D43" s="66" t="s">
        <v>49</v>
      </c>
      <c r="E43" s="74"/>
      <c r="F43" s="74">
        <v>75.38</v>
      </c>
      <c r="G43" s="59"/>
      <c r="H43" s="79"/>
      <c r="I43"/>
    </row>
    <row r="44" spans="1:9" s="48" customFormat="1" ht="12.75">
      <c r="A44" s="82" t="s">
        <v>55</v>
      </c>
      <c r="B44" s="67" t="s">
        <v>40</v>
      </c>
      <c r="C44" s="71" t="s">
        <v>44</v>
      </c>
      <c r="D44" s="66" t="s">
        <v>51</v>
      </c>
      <c r="E44" s="74">
        <v>9.63</v>
      </c>
      <c r="F44" s="74"/>
      <c r="G44" s="59"/>
      <c r="H44" s="79"/>
      <c r="I44"/>
    </row>
    <row r="45" spans="1:9" s="48" customFormat="1" ht="12.75">
      <c r="A45" s="82" t="s">
        <v>55</v>
      </c>
      <c r="B45" s="67" t="s">
        <v>40</v>
      </c>
      <c r="C45" s="71" t="s">
        <v>44</v>
      </c>
      <c r="D45" s="66" t="s">
        <v>51</v>
      </c>
      <c r="E45" s="74">
        <v>622.96</v>
      </c>
      <c r="F45" s="74"/>
      <c r="G45" s="59">
        <f>SUM(E42:E45)</f>
        <v>1172.5900000000001</v>
      </c>
      <c r="H45" s="79">
        <f>SUM(F42:F45)</f>
        <v>75.38</v>
      </c>
      <c r="I45"/>
    </row>
    <row r="46" spans="1:9" s="48" customFormat="1" ht="12.75">
      <c r="A46" s="80" t="s">
        <v>56</v>
      </c>
      <c r="B46" s="61" t="s">
        <v>40</v>
      </c>
      <c r="C46" s="65" t="s">
        <v>44</v>
      </c>
      <c r="D46" s="60" t="s">
        <v>51</v>
      </c>
      <c r="E46" s="72">
        <v>651.23</v>
      </c>
      <c r="F46" s="72"/>
      <c r="G46" s="73"/>
      <c r="H46" s="84"/>
      <c r="I46"/>
    </row>
    <row r="47" spans="1:9" s="48" customFormat="1" ht="12.75">
      <c r="A47" s="80" t="s">
        <v>57</v>
      </c>
      <c r="B47" s="61" t="s">
        <v>38</v>
      </c>
      <c r="C47" s="62" t="s">
        <v>58</v>
      </c>
      <c r="D47" s="60" t="s">
        <v>101</v>
      </c>
      <c r="E47" s="72">
        <v>475</v>
      </c>
      <c r="F47" s="72"/>
      <c r="G47" s="73"/>
      <c r="H47" s="84"/>
      <c r="I47"/>
    </row>
    <row r="48" spans="1:9" s="48" customFormat="1" ht="12.75">
      <c r="A48" s="80" t="s">
        <v>59</v>
      </c>
      <c r="B48" s="61" t="s">
        <v>48</v>
      </c>
      <c r="C48" s="65" t="s">
        <v>44</v>
      </c>
      <c r="D48" s="60" t="s">
        <v>49</v>
      </c>
      <c r="E48" s="72"/>
      <c r="F48" s="72">
        <v>25</v>
      </c>
      <c r="G48" s="73"/>
      <c r="H48" s="84"/>
      <c r="I48"/>
    </row>
    <row r="49" spans="1:9" s="48" customFormat="1" ht="12.75">
      <c r="A49" s="80" t="s">
        <v>60</v>
      </c>
      <c r="B49" s="61" t="s">
        <v>38</v>
      </c>
      <c r="C49" s="62" t="s">
        <v>61</v>
      </c>
      <c r="D49" s="60" t="s">
        <v>103</v>
      </c>
      <c r="E49" s="72">
        <v>32.14</v>
      </c>
      <c r="F49" s="72"/>
      <c r="G49" s="73"/>
      <c r="H49" s="84"/>
      <c r="I49"/>
    </row>
    <row r="50" spans="1:9" s="48" customFormat="1" ht="12.75">
      <c r="A50" s="80" t="s">
        <v>60</v>
      </c>
      <c r="B50" s="61" t="s">
        <v>38</v>
      </c>
      <c r="C50" s="62" t="s">
        <v>62</v>
      </c>
      <c r="D50" s="60" t="s">
        <v>104</v>
      </c>
      <c r="E50" s="72">
        <v>69.3</v>
      </c>
      <c r="F50" s="72"/>
      <c r="G50" s="73"/>
      <c r="H50" s="84"/>
      <c r="I50"/>
    </row>
    <row r="51" spans="1:9" s="48" customFormat="1" ht="12.75">
      <c r="A51" s="80" t="s">
        <v>63</v>
      </c>
      <c r="B51" s="61" t="s">
        <v>38</v>
      </c>
      <c r="C51" s="62" t="s">
        <v>64</v>
      </c>
      <c r="D51" s="60" t="s">
        <v>101</v>
      </c>
      <c r="E51" s="72">
        <v>625</v>
      </c>
      <c r="F51" s="72"/>
      <c r="G51" s="73">
        <f>SUM(E46:E51)</f>
        <v>1852.67</v>
      </c>
      <c r="H51" s="84">
        <f>SUM(F46:F51)</f>
        <v>25</v>
      </c>
      <c r="I51"/>
    </row>
    <row r="52" spans="1:8" ht="12.75">
      <c r="A52" s="82" t="s">
        <v>65</v>
      </c>
      <c r="B52" s="67" t="s">
        <v>48</v>
      </c>
      <c r="C52" s="71" t="s">
        <v>44</v>
      </c>
      <c r="D52" s="66" t="s">
        <v>49</v>
      </c>
      <c r="E52" s="74"/>
      <c r="F52" s="74">
        <v>325</v>
      </c>
      <c r="G52" s="59"/>
      <c r="H52" s="79"/>
    </row>
    <row r="53" spans="1:8" ht="12.75">
      <c r="A53" s="82" t="s">
        <v>66</v>
      </c>
      <c r="B53" s="67" t="s">
        <v>38</v>
      </c>
      <c r="C53" s="71" t="s">
        <v>67</v>
      </c>
      <c r="D53" s="66" t="s">
        <v>110</v>
      </c>
      <c r="E53" s="74">
        <v>642.85</v>
      </c>
      <c r="F53" s="74"/>
      <c r="G53" s="59"/>
      <c r="H53" s="79"/>
    </row>
    <row r="54" spans="1:8" ht="12.75">
      <c r="A54" s="82" t="s">
        <v>68</v>
      </c>
      <c r="B54" s="67" t="s">
        <v>48</v>
      </c>
      <c r="C54" s="71" t="s">
        <v>44</v>
      </c>
      <c r="D54" s="66" t="s">
        <v>49</v>
      </c>
      <c r="E54" s="74"/>
      <c r="F54" s="74">
        <v>175</v>
      </c>
      <c r="G54" s="59"/>
      <c r="H54" s="79"/>
    </row>
    <row r="55" spans="1:8" ht="12.75">
      <c r="A55" s="82" t="s">
        <v>69</v>
      </c>
      <c r="B55" s="67" t="s">
        <v>38</v>
      </c>
      <c r="C55" s="71" t="s">
        <v>70</v>
      </c>
      <c r="D55" s="66" t="s">
        <v>111</v>
      </c>
      <c r="E55" s="74">
        <v>500</v>
      </c>
      <c r="F55" s="74"/>
      <c r="G55" s="59">
        <f>SUM(E52:E55)</f>
        <v>1142.85</v>
      </c>
      <c r="H55" s="79">
        <f>SUM(F52:F55)</f>
        <v>500</v>
      </c>
    </row>
    <row r="56" spans="1:8" ht="12.75">
      <c r="A56" s="80" t="s">
        <v>71</v>
      </c>
      <c r="B56" s="61" t="s">
        <v>72</v>
      </c>
      <c r="C56" s="65" t="s">
        <v>44</v>
      </c>
      <c r="D56" s="60" t="s">
        <v>73</v>
      </c>
      <c r="E56" s="72">
        <v>7</v>
      </c>
      <c r="F56" s="72"/>
      <c r="G56" s="73"/>
      <c r="H56" s="84"/>
    </row>
    <row r="57" spans="1:8" ht="12.75">
      <c r="A57" s="80" t="s">
        <v>74</v>
      </c>
      <c r="B57" s="61" t="s">
        <v>48</v>
      </c>
      <c r="C57" s="65" t="s">
        <v>44</v>
      </c>
      <c r="D57" s="60" t="s">
        <v>49</v>
      </c>
      <c r="E57" s="72"/>
      <c r="F57" s="72">
        <v>25</v>
      </c>
      <c r="G57" s="73"/>
      <c r="H57" s="84"/>
    </row>
    <row r="58" spans="1:8" ht="12.75">
      <c r="A58" s="80" t="s">
        <v>75</v>
      </c>
      <c r="B58" s="61" t="s">
        <v>48</v>
      </c>
      <c r="C58" s="65" t="s">
        <v>44</v>
      </c>
      <c r="D58" s="60" t="s">
        <v>49</v>
      </c>
      <c r="E58" s="72"/>
      <c r="F58" s="72">
        <v>3315.31</v>
      </c>
      <c r="G58" s="73"/>
      <c r="H58" s="84"/>
    </row>
    <row r="59" spans="1:8" ht="12.75">
      <c r="A59" s="80" t="s">
        <v>76</v>
      </c>
      <c r="B59" s="61" t="s">
        <v>38</v>
      </c>
      <c r="C59" s="65" t="s">
        <v>77</v>
      </c>
      <c r="D59" s="60" t="s">
        <v>110</v>
      </c>
      <c r="E59" s="72">
        <v>620.53</v>
      </c>
      <c r="F59" s="72"/>
      <c r="G59" s="73"/>
      <c r="H59" s="84"/>
    </row>
    <row r="60" spans="1:8" ht="12.75">
      <c r="A60" s="80" t="s">
        <v>78</v>
      </c>
      <c r="B60" s="61" t="s">
        <v>41</v>
      </c>
      <c r="C60" s="65" t="s">
        <v>44</v>
      </c>
      <c r="D60" s="60" t="s">
        <v>79</v>
      </c>
      <c r="E60" s="72"/>
      <c r="F60" s="72">
        <v>1100</v>
      </c>
      <c r="G60" s="73"/>
      <c r="H60" s="84"/>
    </row>
    <row r="61" spans="1:8" ht="12.75">
      <c r="A61" s="80" t="s">
        <v>80</v>
      </c>
      <c r="B61" s="61" t="s">
        <v>48</v>
      </c>
      <c r="C61" s="65" t="s">
        <v>44</v>
      </c>
      <c r="D61" s="60" t="s">
        <v>49</v>
      </c>
      <c r="E61" s="72"/>
      <c r="F61" s="72">
        <v>150</v>
      </c>
      <c r="G61" s="73"/>
      <c r="H61" s="84"/>
    </row>
    <row r="62" spans="1:8" ht="12.75">
      <c r="A62" s="80" t="s">
        <v>81</v>
      </c>
      <c r="B62" s="61" t="s">
        <v>38</v>
      </c>
      <c r="C62" s="65" t="s">
        <v>82</v>
      </c>
      <c r="D62" s="60" t="s">
        <v>112</v>
      </c>
      <c r="E62" s="72">
        <v>105</v>
      </c>
      <c r="F62" s="72"/>
      <c r="G62" s="73"/>
      <c r="H62" s="84"/>
    </row>
    <row r="63" spans="1:8" ht="12.75">
      <c r="A63" s="80" t="s">
        <v>81</v>
      </c>
      <c r="B63" s="61" t="s">
        <v>48</v>
      </c>
      <c r="C63" s="65" t="s">
        <v>44</v>
      </c>
      <c r="D63" s="60" t="s">
        <v>49</v>
      </c>
      <c r="E63" s="72"/>
      <c r="F63" s="72">
        <v>150</v>
      </c>
      <c r="G63" s="73"/>
      <c r="H63" s="84"/>
    </row>
    <row r="64" spans="1:8" ht="12.75">
      <c r="A64" s="80" t="s">
        <v>83</v>
      </c>
      <c r="B64" s="61" t="s">
        <v>48</v>
      </c>
      <c r="C64" s="65" t="s">
        <v>44</v>
      </c>
      <c r="D64" s="60" t="s">
        <v>49</v>
      </c>
      <c r="E64" s="72"/>
      <c r="F64" s="72">
        <v>300</v>
      </c>
      <c r="G64" s="73"/>
      <c r="H64" s="84"/>
    </row>
    <row r="65" spans="1:8" ht="12.75">
      <c r="A65" s="80" t="s">
        <v>83</v>
      </c>
      <c r="B65" s="61" t="s">
        <v>48</v>
      </c>
      <c r="C65" s="65" t="s">
        <v>44</v>
      </c>
      <c r="D65" s="60" t="s">
        <v>49</v>
      </c>
      <c r="E65" s="72"/>
      <c r="F65" s="72">
        <v>300</v>
      </c>
      <c r="G65" s="73">
        <f>SUM(E56:E65)</f>
        <v>732.53</v>
      </c>
      <c r="H65" s="84">
        <f>SUM(F56:F65)</f>
        <v>5340.3099999999995</v>
      </c>
    </row>
    <row r="66" spans="1:8" ht="12.75">
      <c r="A66" s="82" t="s">
        <v>84</v>
      </c>
      <c r="B66" s="67" t="s">
        <v>38</v>
      </c>
      <c r="C66" s="71" t="s">
        <v>85</v>
      </c>
      <c r="D66" s="66" t="s">
        <v>113</v>
      </c>
      <c r="E66" s="74">
        <v>720.91</v>
      </c>
      <c r="F66" s="74"/>
      <c r="G66" s="59"/>
      <c r="H66" s="79"/>
    </row>
    <row r="67" spans="1:8" ht="12.75">
      <c r="A67" s="82" t="s">
        <v>84</v>
      </c>
      <c r="B67" s="67" t="s">
        <v>48</v>
      </c>
      <c r="C67" s="71" t="s">
        <v>44</v>
      </c>
      <c r="D67" s="66" t="s">
        <v>49</v>
      </c>
      <c r="E67" s="74"/>
      <c r="F67" s="74">
        <v>150</v>
      </c>
      <c r="G67" s="59"/>
      <c r="H67" s="79"/>
    </row>
    <row r="68" spans="1:8" ht="12.75">
      <c r="A68" s="82" t="s">
        <v>86</v>
      </c>
      <c r="B68" s="67" t="s">
        <v>48</v>
      </c>
      <c r="C68" s="71" t="s">
        <v>44</v>
      </c>
      <c r="D68" s="66" t="s">
        <v>49</v>
      </c>
      <c r="E68" s="74"/>
      <c r="F68" s="74">
        <v>300</v>
      </c>
      <c r="G68" s="59"/>
      <c r="H68" s="79"/>
    </row>
    <row r="69" spans="1:8" ht="12.75">
      <c r="A69" s="82" t="s">
        <v>87</v>
      </c>
      <c r="B69" s="67" t="s">
        <v>40</v>
      </c>
      <c r="C69" s="71" t="s">
        <v>44</v>
      </c>
      <c r="D69" s="66" t="s">
        <v>88</v>
      </c>
      <c r="E69" s="74">
        <v>150</v>
      </c>
      <c r="F69" s="74"/>
      <c r="G69" s="59"/>
      <c r="H69" s="79"/>
    </row>
    <row r="70" spans="1:8" ht="12.75">
      <c r="A70" s="82" t="s">
        <v>89</v>
      </c>
      <c r="B70" s="67" t="s">
        <v>38</v>
      </c>
      <c r="C70" s="71" t="s">
        <v>90</v>
      </c>
      <c r="D70" s="66" t="s">
        <v>110</v>
      </c>
      <c r="E70" s="74">
        <v>0.16</v>
      </c>
      <c r="F70" s="74"/>
      <c r="G70" s="59"/>
      <c r="H70" s="79"/>
    </row>
    <row r="71" spans="1:8" ht="12.75">
      <c r="A71" s="82" t="s">
        <v>91</v>
      </c>
      <c r="B71" s="67" t="s">
        <v>38</v>
      </c>
      <c r="C71" s="71" t="s">
        <v>92</v>
      </c>
      <c r="D71" s="66" t="s">
        <v>112</v>
      </c>
      <c r="E71" s="74">
        <v>173</v>
      </c>
      <c r="F71" s="74"/>
      <c r="G71" s="59"/>
      <c r="H71" s="79"/>
    </row>
    <row r="72" spans="1:8" ht="12.75">
      <c r="A72" s="82" t="s">
        <v>91</v>
      </c>
      <c r="B72" s="67" t="s">
        <v>48</v>
      </c>
      <c r="C72" s="71" t="s">
        <v>44</v>
      </c>
      <c r="D72" s="66" t="s">
        <v>49</v>
      </c>
      <c r="E72" s="74"/>
      <c r="F72" s="74">
        <v>150</v>
      </c>
      <c r="G72" s="59"/>
      <c r="H72" s="79"/>
    </row>
    <row r="73" spans="1:8" ht="12.75">
      <c r="A73" s="82" t="s">
        <v>93</v>
      </c>
      <c r="B73" s="67" t="s">
        <v>41</v>
      </c>
      <c r="C73" s="71" t="s">
        <v>44</v>
      </c>
      <c r="D73" s="66" t="s">
        <v>79</v>
      </c>
      <c r="E73" s="74"/>
      <c r="F73" s="74">
        <v>150</v>
      </c>
      <c r="G73" s="59"/>
      <c r="H73" s="79"/>
    </row>
    <row r="74" spans="1:8" ht="12.75">
      <c r="A74" s="82" t="s">
        <v>93</v>
      </c>
      <c r="B74" s="67" t="s">
        <v>48</v>
      </c>
      <c r="C74" s="71" t="s">
        <v>44</v>
      </c>
      <c r="D74" s="66" t="s">
        <v>49</v>
      </c>
      <c r="E74" s="74"/>
      <c r="F74" s="74">
        <v>450</v>
      </c>
      <c r="G74" s="59"/>
      <c r="H74" s="79"/>
    </row>
    <row r="75" spans="1:8" ht="12.75">
      <c r="A75" s="82" t="s">
        <v>93</v>
      </c>
      <c r="B75" s="67" t="s">
        <v>48</v>
      </c>
      <c r="C75" s="71" t="s">
        <v>44</v>
      </c>
      <c r="D75" s="66" t="s">
        <v>49</v>
      </c>
      <c r="E75" s="74"/>
      <c r="F75" s="74">
        <v>1950</v>
      </c>
      <c r="G75" s="59"/>
      <c r="H75" s="79"/>
    </row>
    <row r="76" spans="1:8" ht="12.75">
      <c r="A76" s="82" t="s">
        <v>94</v>
      </c>
      <c r="B76" s="67" t="s">
        <v>48</v>
      </c>
      <c r="C76" s="71" t="s">
        <v>44</v>
      </c>
      <c r="D76" s="66" t="s">
        <v>49</v>
      </c>
      <c r="E76" s="74"/>
      <c r="F76" s="74">
        <v>3150</v>
      </c>
      <c r="G76" s="59"/>
      <c r="H76" s="79"/>
    </row>
    <row r="77" spans="1:8" ht="12.75">
      <c r="A77" s="82" t="s">
        <v>94</v>
      </c>
      <c r="B77" s="67" t="s">
        <v>48</v>
      </c>
      <c r="C77" s="71" t="s">
        <v>44</v>
      </c>
      <c r="D77" s="66" t="s">
        <v>49</v>
      </c>
      <c r="E77" s="74"/>
      <c r="F77" s="74">
        <v>3300</v>
      </c>
      <c r="G77" s="59"/>
      <c r="H77" s="79"/>
    </row>
    <row r="78" spans="1:8" ht="12.75">
      <c r="A78" s="82" t="s">
        <v>95</v>
      </c>
      <c r="B78" s="67" t="s">
        <v>41</v>
      </c>
      <c r="C78" s="71" t="s">
        <v>44</v>
      </c>
      <c r="D78" s="66" t="s">
        <v>79</v>
      </c>
      <c r="E78" s="74"/>
      <c r="F78" s="74">
        <v>150</v>
      </c>
      <c r="G78" s="59"/>
      <c r="H78" s="79"/>
    </row>
    <row r="79" spans="1:8" ht="12.75">
      <c r="A79" s="82" t="s">
        <v>96</v>
      </c>
      <c r="B79" s="67" t="s">
        <v>40</v>
      </c>
      <c r="C79" s="71" t="s">
        <v>44</v>
      </c>
      <c r="D79" s="66" t="s">
        <v>97</v>
      </c>
      <c r="E79" s="74">
        <v>17.35</v>
      </c>
      <c r="F79" s="74"/>
      <c r="G79" s="59"/>
      <c r="H79" s="79"/>
    </row>
    <row r="80" spans="1:8" ht="12.75">
      <c r="A80" s="82" t="s">
        <v>96</v>
      </c>
      <c r="B80" s="67" t="s">
        <v>40</v>
      </c>
      <c r="C80" s="71" t="s">
        <v>44</v>
      </c>
      <c r="D80" s="66" t="s">
        <v>98</v>
      </c>
      <c r="E80" s="74">
        <v>204.67</v>
      </c>
      <c r="F80" s="74"/>
      <c r="G80" s="59"/>
      <c r="H80" s="79"/>
    </row>
    <row r="81" spans="1:8" ht="12.75">
      <c r="A81" s="82" t="s">
        <v>99</v>
      </c>
      <c r="B81" s="67" t="s">
        <v>48</v>
      </c>
      <c r="C81" s="71" t="s">
        <v>44</v>
      </c>
      <c r="D81" s="66" t="s">
        <v>49</v>
      </c>
      <c r="E81" s="74"/>
      <c r="F81" s="74">
        <v>150</v>
      </c>
      <c r="G81" s="59"/>
      <c r="H81" s="79"/>
    </row>
    <row r="82" spans="1:8" ht="13.5" thickBot="1">
      <c r="A82" s="85" t="s">
        <v>100</v>
      </c>
      <c r="B82" s="86" t="s">
        <v>48</v>
      </c>
      <c r="C82" s="87" t="s">
        <v>44</v>
      </c>
      <c r="D82" s="88" t="s">
        <v>49</v>
      </c>
      <c r="E82" s="89"/>
      <c r="F82" s="89">
        <v>300</v>
      </c>
      <c r="G82" s="90">
        <f>SUM(E66:E82)</f>
        <v>1266.09</v>
      </c>
      <c r="H82" s="91">
        <f>SUM(F66:F82)</f>
        <v>10200</v>
      </c>
    </row>
    <row r="85" spans="5:6" ht="12.75">
      <c r="E85" s="49">
        <f>SUM(G3:G82)</f>
        <v>17629.51</v>
      </c>
      <c r="F85" s="49">
        <f>SUM(H3:H82)</f>
        <v>24740.69</v>
      </c>
    </row>
    <row r="87" spans="1:8" ht="12.75">
      <c r="A87"/>
      <c r="B87"/>
      <c r="C87"/>
      <c r="D87"/>
      <c r="E87" s="106"/>
      <c r="F87"/>
      <c r="G87"/>
      <c r="H87"/>
    </row>
    <row r="88" spans="1:8" ht="12.75">
      <c r="A88"/>
      <c r="B88"/>
      <c r="C88"/>
      <c r="D88"/>
      <c r="E88" s="106"/>
      <c r="F88"/>
      <c r="G88"/>
      <c r="H88"/>
    </row>
    <row r="89" spans="1:8" ht="12.75">
      <c r="A89"/>
      <c r="B89"/>
      <c r="C89"/>
      <c r="D89"/>
      <c r="E89" s="106"/>
      <c r="F89"/>
      <c r="G89"/>
      <c r="H89"/>
    </row>
    <row r="90" spans="1:8" ht="12.75">
      <c r="A90"/>
      <c r="B90"/>
      <c r="C90"/>
      <c r="D90"/>
      <c r="E90" s="106"/>
      <c r="F90"/>
      <c r="G90"/>
      <c r="H90"/>
    </row>
    <row r="91" spans="1:8" ht="12.75">
      <c r="A91"/>
      <c r="B91"/>
      <c r="C91"/>
      <c r="D91"/>
      <c r="E91" s="106"/>
      <c r="F91"/>
      <c r="G91"/>
      <c r="H91"/>
    </row>
    <row r="92" spans="1:8" ht="12.75">
      <c r="A92"/>
      <c r="B92"/>
      <c r="C92"/>
      <c r="D92"/>
      <c r="E92" s="106"/>
      <c r="F92"/>
      <c r="G92"/>
      <c r="H92"/>
    </row>
    <row r="93" spans="1:8" ht="12.75">
      <c r="A93"/>
      <c r="B93"/>
      <c r="C93"/>
      <c r="D93"/>
      <c r="E93" s="106"/>
      <c r="F93"/>
      <c r="G93"/>
      <c r="H93"/>
    </row>
    <row r="94" spans="1:8" ht="12.75">
      <c r="A94"/>
      <c r="B94"/>
      <c r="C94"/>
      <c r="D94"/>
      <c r="E94" s="106"/>
      <c r="F94"/>
      <c r="G94"/>
      <c r="H94"/>
    </row>
  </sheetData>
  <hyperlinks>
    <hyperlink ref="C51" r:id="rId1" display="javascript:openChkImageWindow('2577227216')"/>
    <hyperlink ref="C50" r:id="rId2" display="javascript:openChkImageWindow('2591535515')"/>
    <hyperlink ref="C49" r:id="rId3" display="javascript:openChkImageWindow('2591535516')"/>
    <hyperlink ref="C47" r:id="rId4" display="javascript:openChkImageWindow('2614683773')"/>
    <hyperlink ref="C42" r:id="rId5" display="javascript:openChkImageWindow('2685846017')"/>
    <hyperlink ref="C39" r:id="rId6" display="javascript:openChkImageWindow('2713661145')"/>
    <hyperlink ref="C38" r:id="rId7" display="javascript:openChkImageWindow('2720680828')"/>
    <hyperlink ref="C7" r:id="rId8" display="javascript:openChkImageWindow('2971233830')"/>
    <hyperlink ref="C10" r:id="rId9" display="javascript:openChkImageWindow('2901589855')"/>
    <hyperlink ref="C11" r:id="rId10" display="javascript:openChkImageWindow('2899239816')"/>
    <hyperlink ref="C14" r:id="rId11" display="javascript:openChkImageWindow('2836503498')"/>
    <hyperlink ref="C15" r:id="rId12" display="javascript:openChkImageWindow('2834345378')"/>
    <hyperlink ref="C21" r:id="rId13" display="javascript:openChkImageWindow('2810733196')"/>
    <hyperlink ref="C4" r:id="rId14" display="javascript:openChkImageWindow('3021905933')"/>
    <hyperlink ref="C6" r:id="rId15" display="javascript:openChkImageWindow('3006840813')"/>
  </hyperlinks>
  <printOptions/>
  <pageMargins left="0.25" right="0.25" top="0.25" bottom="0.5" header="0.5" footer="0.5"/>
  <pageSetup fitToHeight="1" fitToWidth="1" horizontalDpi="600" verticalDpi="600" orientation="portrait" scale="68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 Creations Landscaping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Brown</dc:creator>
  <cp:keywords/>
  <dc:description/>
  <cp:lastModifiedBy>Bill Pettus</cp:lastModifiedBy>
  <cp:lastPrinted>2008-12-01T22:47:55Z</cp:lastPrinted>
  <dcterms:created xsi:type="dcterms:W3CDTF">2008-01-02T01:29:56Z</dcterms:created>
  <dcterms:modified xsi:type="dcterms:W3CDTF">2008-12-09T04:03:09Z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